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2309\Downloads\"/>
    </mc:Choice>
  </mc:AlternateContent>
  <bookViews>
    <workbookView xWindow="0" yWindow="0" windowWidth="20490" windowHeight="7320"/>
  </bookViews>
  <sheets>
    <sheet name="Irrigation Schemes 2020-21" sheetId="2" r:id="rId1"/>
    <sheet name="Irrigation Schemes 2021-22" sheetId="1" r:id="rId2"/>
    <sheet name="Irrigation Schemes 2022-23" sheetId="10" r:id="rId3"/>
    <sheet name="Irrigation Schemes 2023-24" sheetId="11" r:id="rId4"/>
    <sheet name="Irrigation Schemes 2024-25" sheetId="13" r:id="rId5"/>
    <sheet name="SUMMARY" sheetId="12" r:id="rId6"/>
    <sheet name="Agri Extension 2020-2021" sheetId="14" r:id="rId7"/>
    <sheet name="Agri Extension 2021-2022" sheetId="15" r:id="rId8"/>
    <sheet name="Agri Extension 2022-2023" sheetId="16" r:id="rId9"/>
    <sheet name="SUMMARY." sheetId="17" r:id="rId10"/>
  </sheets>
  <externalReferences>
    <externalReference r:id="rId1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W13" i="10"/>
  <c r="AE10" i="13" l="1"/>
  <c r="G10" i="13"/>
  <c r="Z7" i="13" l="1"/>
  <c r="Y7" i="13"/>
  <c r="AB7" i="13" s="1"/>
  <c r="X7" i="13"/>
  <c r="W7" i="13"/>
  <c r="V7" i="13"/>
  <c r="T7" i="13"/>
  <c r="S7" i="13"/>
  <c r="I7" i="13"/>
  <c r="E7" i="13"/>
  <c r="Y6" i="13"/>
  <c r="AB6" i="13" s="1"/>
  <c r="AB12" i="11" l="1"/>
  <c r="Y12" i="11"/>
  <c r="Q12" i="11"/>
  <c r="AB11" i="11"/>
  <c r="Y11" i="11"/>
  <c r="Q11" i="11"/>
  <c r="AB10" i="11"/>
  <c r="Y10" i="11"/>
  <c r="Q10" i="11"/>
  <c r="AB9" i="11"/>
  <c r="Y9" i="11"/>
  <c r="Q9" i="11"/>
  <c r="AB8" i="11"/>
  <c r="Y8" i="11"/>
  <c r="Q8" i="11"/>
  <c r="AB7" i="11"/>
  <c r="Y7" i="11"/>
  <c r="Q7" i="11"/>
  <c r="AB6" i="11"/>
  <c r="Y6" i="11"/>
  <c r="Q6" i="11"/>
</calcChain>
</file>

<file path=xl/sharedStrings.xml><?xml version="1.0" encoding="utf-8"?>
<sst xmlns="http://schemas.openxmlformats.org/spreadsheetml/2006/main" count="4370" uniqueCount="1510">
  <si>
    <t>Sr.No.</t>
  </si>
  <si>
    <t>W/C No.</t>
  </si>
  <si>
    <t>Fiscal Year</t>
  </si>
  <si>
    <t>District</t>
  </si>
  <si>
    <t>Name of Chairman WUA</t>
  </si>
  <si>
    <t>CNIC No.</t>
  </si>
  <si>
    <t>Contact No.</t>
  </si>
  <si>
    <t>Address</t>
  </si>
  <si>
    <t>GPS Coordinate</t>
  </si>
  <si>
    <t>Command Area (Kannal)</t>
  </si>
  <si>
    <t>BANK Account No.             (WUA)</t>
  </si>
  <si>
    <t>Date Of Issuance of TS</t>
  </si>
  <si>
    <t>Remarks</t>
  </si>
  <si>
    <t>07L</t>
  </si>
  <si>
    <t>2021-22</t>
  </si>
  <si>
    <t>Peshawar</t>
  </si>
  <si>
    <t>Badabair</t>
  </si>
  <si>
    <t>Aza khel</t>
  </si>
  <si>
    <t>seraj Muhammad</t>
  </si>
  <si>
    <t>Badabair, peshawar</t>
  </si>
  <si>
    <t>Aza Khel</t>
  </si>
  <si>
    <t>0386-004038831717 NBP</t>
  </si>
  <si>
    <t>13/04/2022</t>
  </si>
  <si>
    <t>12/TF</t>
  </si>
  <si>
    <t>2020-21</t>
  </si>
  <si>
    <t>Muhammad Javed</t>
  </si>
  <si>
    <t>0346-2425629</t>
  </si>
  <si>
    <t>0102432309 Mezan</t>
  </si>
  <si>
    <t>04/L</t>
  </si>
  <si>
    <t>Muhammad Junaid</t>
  </si>
  <si>
    <t>142143641004970 MCB</t>
  </si>
  <si>
    <t>12/L</t>
  </si>
  <si>
    <t>Zarbaz khan</t>
  </si>
  <si>
    <t>0345-9113878</t>
  </si>
  <si>
    <t>6053004 BOK</t>
  </si>
  <si>
    <t>12/R</t>
  </si>
  <si>
    <t>Aurangzeb</t>
  </si>
  <si>
    <t>0300-8965787</t>
  </si>
  <si>
    <t>18557900411903 HBL</t>
  </si>
  <si>
    <t>2022-23</t>
  </si>
  <si>
    <t>13593/R</t>
  </si>
  <si>
    <t>Charsadda</t>
  </si>
  <si>
    <t>Tangi</t>
  </si>
  <si>
    <t>Karimo lalma</t>
  </si>
  <si>
    <t>Behram dheri</t>
  </si>
  <si>
    <t>Faheem</t>
  </si>
  <si>
    <t>0346-4645918</t>
  </si>
  <si>
    <t>Tangi, Charsadda</t>
  </si>
  <si>
    <t>Not Provided</t>
  </si>
  <si>
    <t>3550/R</t>
  </si>
  <si>
    <t>Qala</t>
  </si>
  <si>
    <t>Imtiaz Alam</t>
  </si>
  <si>
    <t>0301-8962778</t>
  </si>
  <si>
    <t>30/05/2022</t>
  </si>
  <si>
    <t>8000/R</t>
  </si>
  <si>
    <t>Tariq Rahim</t>
  </si>
  <si>
    <t>0301-3024450</t>
  </si>
  <si>
    <t>17/12/2020</t>
  </si>
  <si>
    <t>5500/R</t>
  </si>
  <si>
    <t>Paly</t>
  </si>
  <si>
    <t>Hayat gul</t>
  </si>
  <si>
    <t>0300-9352416</t>
  </si>
  <si>
    <t>0078000001718003 BOK</t>
  </si>
  <si>
    <t>20/11/2020</t>
  </si>
  <si>
    <t>Village</t>
  </si>
  <si>
    <t>Nowshera</t>
  </si>
  <si>
    <t>Pabbi</t>
  </si>
  <si>
    <t>YES</t>
  </si>
  <si>
    <t>Reverified</t>
  </si>
  <si>
    <t>5960/TC</t>
  </si>
  <si>
    <t>Haripur</t>
  </si>
  <si>
    <t>Gheba</t>
  </si>
  <si>
    <t>Buttri</t>
  </si>
  <si>
    <t>Tariq Mehmood</t>
  </si>
  <si>
    <t>0315-5354399</t>
  </si>
  <si>
    <t>Gheba Buttri Haripur</t>
  </si>
  <si>
    <t>2007602513 BOK</t>
  </si>
  <si>
    <t>Dir Lower</t>
  </si>
  <si>
    <t>Balambat</t>
  </si>
  <si>
    <t>Kadh Mula Cham</t>
  </si>
  <si>
    <t>Rehanpur Golog Shah</t>
  </si>
  <si>
    <t>Saif Ullah</t>
  </si>
  <si>
    <t>0344-6665149</t>
  </si>
  <si>
    <t>Shehzadai</t>
  </si>
  <si>
    <t>Shafi Ullah</t>
  </si>
  <si>
    <t>0301-8801638</t>
  </si>
  <si>
    <t>Anwar Abad</t>
  </si>
  <si>
    <t>0345-9008757</t>
  </si>
  <si>
    <t>Allah Uddin</t>
  </si>
  <si>
    <t>0343-9808197</t>
  </si>
  <si>
    <t>Stanadar Payeen</t>
  </si>
  <si>
    <t>Stanadar</t>
  </si>
  <si>
    <t>Muqadar Said</t>
  </si>
  <si>
    <t>0343-9993787</t>
  </si>
  <si>
    <t>Yousaf Manrai</t>
  </si>
  <si>
    <t>Rahmat Sher Khan</t>
  </si>
  <si>
    <t>0300-5847831</t>
  </si>
  <si>
    <t>Pass Zamin Khan</t>
  </si>
  <si>
    <t>0341-1004346</t>
  </si>
  <si>
    <t>Munda</t>
  </si>
  <si>
    <t>Diyaroon Walai</t>
  </si>
  <si>
    <t>Khazana</t>
  </si>
  <si>
    <t>Shahid Ullah</t>
  </si>
  <si>
    <t>0346-9883888</t>
  </si>
  <si>
    <t>Amjad Ali</t>
  </si>
  <si>
    <t>0345-9532288</t>
  </si>
  <si>
    <t>Swat</t>
  </si>
  <si>
    <t>Kabal</t>
  </si>
  <si>
    <t>Sersenai</t>
  </si>
  <si>
    <t>Niaz Ahmad</t>
  </si>
  <si>
    <t>Zawra</t>
  </si>
  <si>
    <t>Dagay</t>
  </si>
  <si>
    <t>Anwar Shah</t>
  </si>
  <si>
    <t>Hussain Ahmad</t>
  </si>
  <si>
    <t>Waseem Ahmad</t>
  </si>
  <si>
    <t>Aligrama</t>
  </si>
  <si>
    <t>Asghar khan</t>
  </si>
  <si>
    <t>Ningolai</t>
  </si>
  <si>
    <t>Riaz Ahmad</t>
  </si>
  <si>
    <t>0342-5432779</t>
  </si>
  <si>
    <t>Kuza Bndai-II</t>
  </si>
  <si>
    <t>Isa Khan</t>
  </si>
  <si>
    <t>0340-9238191</t>
  </si>
  <si>
    <t>Ajmal Khan</t>
  </si>
  <si>
    <t>0306-9693201</t>
  </si>
  <si>
    <t>Hazara</t>
  </si>
  <si>
    <t>Kuz Abakhel</t>
  </si>
  <si>
    <t>Dawa Khan</t>
  </si>
  <si>
    <t>Saeed Ul Haq</t>
  </si>
  <si>
    <t>Aziz Ahmad</t>
  </si>
  <si>
    <t>Amirullah</t>
  </si>
  <si>
    <t>0343-9264582</t>
  </si>
  <si>
    <t>Kanju-II</t>
  </si>
  <si>
    <t>Noorul Amin</t>
  </si>
  <si>
    <t>0345-9021717</t>
  </si>
  <si>
    <t>Rahman Ali</t>
  </si>
  <si>
    <t>0347-9696095</t>
  </si>
  <si>
    <t>Kotlai</t>
  </si>
  <si>
    <t>Mohammad Arif</t>
  </si>
  <si>
    <t>Jehan Zeb</t>
  </si>
  <si>
    <t>Dagai</t>
  </si>
  <si>
    <t>Usman Ali</t>
  </si>
  <si>
    <t>Matta</t>
  </si>
  <si>
    <t>Mian Dawood Shah</t>
  </si>
  <si>
    <t>0345-6067738</t>
  </si>
  <si>
    <t>12.01.2022</t>
  </si>
  <si>
    <t>Tehsil</t>
  </si>
  <si>
    <t>NA No.</t>
  </si>
  <si>
    <t>No. of Beneficiary</t>
  </si>
  <si>
    <t>RD 300/L</t>
  </si>
  <si>
    <t>Kohat</t>
  </si>
  <si>
    <t>Gumbat</t>
  </si>
  <si>
    <t>Ziarat Sheikh Allah Dad</t>
  </si>
  <si>
    <t>Naushad Hussain</t>
  </si>
  <si>
    <t>Ziarat Sheikh Allah Dad RD 300/L</t>
  </si>
  <si>
    <t>29.04.2021</t>
  </si>
  <si>
    <t xml:space="preserve"> RD 470/L</t>
  </si>
  <si>
    <t>Irfan shah</t>
  </si>
  <si>
    <t>Ziarat Sheikh Allah Dad RD 470/L</t>
  </si>
  <si>
    <t>03.202.2021</t>
  </si>
  <si>
    <t>6700/L</t>
  </si>
  <si>
    <t>Qazi Naeem Ud Din</t>
  </si>
  <si>
    <t>Ziarat Sheikh Allah Dad RD 6700/L</t>
  </si>
  <si>
    <t>06.10.2020</t>
  </si>
  <si>
    <t>RD 400/R</t>
  </si>
  <si>
    <t>Ziarat Sheikh Allah Dad RD 400/R</t>
  </si>
  <si>
    <t>03.05.2021</t>
  </si>
  <si>
    <t>RD 6700/R</t>
  </si>
  <si>
    <t>Ziarat Sheikh Allah Dad RD 6700/R</t>
  </si>
  <si>
    <t>6.10.2020</t>
  </si>
  <si>
    <t>Moga No.7300/TF</t>
  </si>
  <si>
    <t>03348288153</t>
  </si>
  <si>
    <t>Ziyrat Sheikh Allah Dad</t>
  </si>
  <si>
    <t>9380010014885</t>
  </si>
  <si>
    <t>5.10.2022</t>
  </si>
  <si>
    <t xml:space="preserve">Mogha No 4R Abdul Mateen </t>
  </si>
  <si>
    <t>0332-9918709</t>
  </si>
  <si>
    <t>14.04.2023</t>
  </si>
  <si>
    <t>Muzafar Iqbal Mogha No.06</t>
  </si>
  <si>
    <t>0333-3181835</t>
  </si>
  <si>
    <t>NRSP</t>
  </si>
  <si>
    <t>23.06.2023</t>
  </si>
  <si>
    <t>Hamid Saeed</t>
  </si>
  <si>
    <t>17301-9530565-9</t>
  </si>
  <si>
    <t>Viliage Council</t>
  </si>
  <si>
    <t>KP No.</t>
  </si>
  <si>
    <t xml:space="preserve">Design &amp; Cost Estimate </t>
  </si>
  <si>
    <t>ICR-I (50%)</t>
  </si>
  <si>
    <t>ICR-II (40%)</t>
  </si>
  <si>
    <t>N</t>
  </si>
  <si>
    <t>E</t>
  </si>
  <si>
    <t>Verified</t>
  </si>
  <si>
    <t>Deffered</t>
  </si>
  <si>
    <t>Cost Estimate</t>
  </si>
  <si>
    <t>Amount recmmonded (Rs.)</t>
  </si>
  <si>
    <t>Recommended Amount       (Rs.)</t>
  </si>
  <si>
    <t>Karak</t>
  </si>
  <si>
    <t>B.D.Shah</t>
  </si>
  <si>
    <t>Ghole Banda</t>
  </si>
  <si>
    <t>Dresh Khel</t>
  </si>
  <si>
    <t>30/9/2022</t>
  </si>
  <si>
    <t>640TL MI RBC WC</t>
  </si>
  <si>
    <t>Umar Zaman</t>
  </si>
  <si>
    <t>6426 BOK Karak</t>
  </si>
  <si>
    <t>3608 R WC</t>
  </si>
  <si>
    <t>Halala</t>
  </si>
  <si>
    <t>Esak Khumari</t>
  </si>
  <si>
    <t>Zia Ur Rehman</t>
  </si>
  <si>
    <t>4601 MCB Krarak</t>
  </si>
  <si>
    <t>5/4/021</t>
  </si>
  <si>
    <t>1840 R WC</t>
  </si>
  <si>
    <t>Mahi Gul</t>
  </si>
  <si>
    <t>4602 MCB Karak</t>
  </si>
  <si>
    <t>418 R WC</t>
  </si>
  <si>
    <t>Hayat Abad</t>
  </si>
  <si>
    <t>Teri</t>
  </si>
  <si>
    <t>Umer Hakim</t>
  </si>
  <si>
    <t>4571 MCB Karak</t>
  </si>
  <si>
    <t>15/12/021</t>
  </si>
  <si>
    <t>Tariq Waheed</t>
  </si>
  <si>
    <t>0348-9111997</t>
  </si>
  <si>
    <t xml:space="preserve">34.832980, </t>
  </si>
  <si>
    <t>002110742712001</t>
  </si>
  <si>
    <t>11.03.2022</t>
  </si>
  <si>
    <t>REVERIFIED</t>
  </si>
  <si>
    <t>Jabbagai</t>
  </si>
  <si>
    <t>Noor Ul Haq</t>
  </si>
  <si>
    <t>0346-3042560</t>
  </si>
  <si>
    <t xml:space="preserve">34.81446, </t>
  </si>
  <si>
    <t>10.05.2022</t>
  </si>
  <si>
    <t>Moga No.200+500/L W/C</t>
  </si>
  <si>
    <t>0345-9521535</t>
  </si>
  <si>
    <t xml:space="preserve">34.808000, </t>
  </si>
  <si>
    <t>00200902256440019</t>
  </si>
  <si>
    <t>Moga No.200+600/L W/C</t>
  </si>
  <si>
    <t>Inam-Ud-Din Khan</t>
  </si>
  <si>
    <t>0346-9385768</t>
  </si>
  <si>
    <t>'0020098626490011</t>
  </si>
  <si>
    <t>09.05.2022</t>
  </si>
  <si>
    <t>Bara Drush khela</t>
  </si>
  <si>
    <t>Khista Muhammad</t>
  </si>
  <si>
    <t>Bara Drushkhela</t>
  </si>
  <si>
    <t>26.4.2022</t>
  </si>
  <si>
    <t>Koza Drush Khela</t>
  </si>
  <si>
    <t>Behrober</t>
  </si>
  <si>
    <t>0345-1521155</t>
  </si>
  <si>
    <t>Koza Drushkhela</t>
  </si>
  <si>
    <t>Muhammad Ismail</t>
  </si>
  <si>
    <t xml:space="preserve">ICR-I </t>
  </si>
  <si>
    <t xml:space="preserve">ICR-II </t>
  </si>
  <si>
    <t xml:space="preserve">FCR </t>
  </si>
  <si>
    <t>Hangu</t>
  </si>
  <si>
    <t>Naryab</t>
  </si>
  <si>
    <t>Saeed Islam</t>
  </si>
  <si>
    <t>14102-0358310-1</t>
  </si>
  <si>
    <t>0306-8016830</t>
  </si>
  <si>
    <t>Re-Verified</t>
  </si>
  <si>
    <t>05.10.2020</t>
  </si>
  <si>
    <t xml:space="preserve">Manzarai Tanagy   </t>
  </si>
  <si>
    <t>Munjai</t>
  </si>
  <si>
    <t>Muhammad Ahad</t>
  </si>
  <si>
    <t>0318-0199167</t>
  </si>
  <si>
    <t>0684424001</t>
  </si>
  <si>
    <t>Moga No.216000/L W/C</t>
  </si>
  <si>
    <t xml:space="preserve">Paloso Dag </t>
  </si>
  <si>
    <t>Murad Ali</t>
  </si>
  <si>
    <t>0345-9163562</t>
  </si>
  <si>
    <t>0669056001</t>
  </si>
  <si>
    <t>07.10.2020</t>
  </si>
  <si>
    <t>Moga No.174500/L W/C</t>
  </si>
  <si>
    <t>Stanadar Balambat</t>
  </si>
  <si>
    <t>Gul Zamin Khan</t>
  </si>
  <si>
    <t>0300-9303402</t>
  </si>
  <si>
    <t xml:space="preserve">34.837167, </t>
  </si>
  <si>
    <t>09.11.2020</t>
  </si>
  <si>
    <t>Moga No.171500/L W/C</t>
  </si>
  <si>
    <t>Muhammad Zia-ul-Haq</t>
  </si>
  <si>
    <t>0345-9511146</t>
  </si>
  <si>
    <t xml:space="preserve">34.839634, </t>
  </si>
  <si>
    <t>0668372001</t>
  </si>
  <si>
    <t>Moga No.198700/L W/C</t>
  </si>
  <si>
    <t xml:space="preserve">Bar Kandow Jabbagai </t>
  </si>
  <si>
    <t>Noor-ul-Haq</t>
  </si>
  <si>
    <t>0667505001</t>
  </si>
  <si>
    <t>Moga No.79000/L W/C</t>
  </si>
  <si>
    <t>Manzaray Tangay</t>
  </si>
  <si>
    <t>Habib Ullah</t>
  </si>
  <si>
    <t>0313-9902363</t>
  </si>
  <si>
    <t xml:space="preserve">34.876704, </t>
  </si>
  <si>
    <t>09.03.2021</t>
  </si>
  <si>
    <t>Moga No.196000/L W/C</t>
  </si>
  <si>
    <t>Banda Jabbagai Stanadar</t>
  </si>
  <si>
    <t>0346-1963098</t>
  </si>
  <si>
    <t xml:space="preserve">34.817300, </t>
  </si>
  <si>
    <t>0700010001</t>
  </si>
  <si>
    <t>24.05.2021</t>
  </si>
  <si>
    <t>Moga No.68+250/L W/C</t>
  </si>
  <si>
    <t xml:space="preserve">Munjai </t>
  </si>
  <si>
    <t>Masood Said</t>
  </si>
  <si>
    <t>0300-9074714</t>
  </si>
  <si>
    <t xml:space="preserve">34.871056, </t>
  </si>
  <si>
    <t>0749730001</t>
  </si>
  <si>
    <t>03.12.2021</t>
  </si>
  <si>
    <t>Moga No.74+400/L W/C</t>
  </si>
  <si>
    <t xml:space="preserve">34.87700, </t>
  </si>
  <si>
    <t>'0684424001</t>
  </si>
  <si>
    <t xml:space="preserve">Wadigram </t>
  </si>
  <si>
    <t>Moga No. 88871/L W/C</t>
  </si>
  <si>
    <t>Atta-ur-Rahman</t>
  </si>
  <si>
    <t>0346-8006282</t>
  </si>
  <si>
    <t>0754846001</t>
  </si>
  <si>
    <t>21.01.2022</t>
  </si>
  <si>
    <t>Moga No.96+500/L W/C</t>
  </si>
  <si>
    <t xml:space="preserve">Rehanpur </t>
  </si>
  <si>
    <t>Saeed Khan</t>
  </si>
  <si>
    <t>0343-9726032</t>
  </si>
  <si>
    <t>71.862051,</t>
  </si>
  <si>
    <t>0789067001</t>
  </si>
  <si>
    <t>Moga No.145+500/L W/C</t>
  </si>
  <si>
    <t xml:space="preserve">Haji Abad </t>
  </si>
  <si>
    <t>0301-8058423</t>
  </si>
  <si>
    <t xml:space="preserve">34.859730, </t>
  </si>
  <si>
    <t>0738171001</t>
  </si>
  <si>
    <t>07.02.2022</t>
  </si>
  <si>
    <t>Moga No. 147+500/L WC</t>
  </si>
  <si>
    <t xml:space="preserve">Chaman Abad </t>
  </si>
  <si>
    <t>Sadiq Ullah</t>
  </si>
  <si>
    <t>0346-9313165</t>
  </si>
  <si>
    <t xml:space="preserve">34.860403, </t>
  </si>
  <si>
    <t>0771546001</t>
  </si>
  <si>
    <t>Moga No.164+500/L W/C</t>
  </si>
  <si>
    <t xml:space="preserve">Manogay </t>
  </si>
  <si>
    <t>Koto</t>
  </si>
  <si>
    <t>Yasin Mahmood</t>
  </si>
  <si>
    <t>15302-1738679-7</t>
  </si>
  <si>
    <t>0345-8846255</t>
  </si>
  <si>
    <t xml:space="preserve">34.832890, </t>
  </si>
  <si>
    <t>0686421001</t>
  </si>
  <si>
    <t>Moga No.167+500/L W/C</t>
  </si>
  <si>
    <t>Islam-ud-Din</t>
  </si>
  <si>
    <t>0348-8441012</t>
  </si>
  <si>
    <t xml:space="preserve">34.853348, </t>
  </si>
  <si>
    <t>0681616001</t>
  </si>
  <si>
    <t>Moga No.172+000/L W/C</t>
  </si>
  <si>
    <t xml:space="preserve">34.836694, </t>
  </si>
  <si>
    <t>0020092258000013</t>
  </si>
  <si>
    <t>Moga No.187+000/L W/C</t>
  </si>
  <si>
    <t xml:space="preserve">Dherai Shatai </t>
  </si>
  <si>
    <t>Moga No.189+000/L W/C</t>
  </si>
  <si>
    <t xml:space="preserve">Dherai Shatai   </t>
  </si>
  <si>
    <t>Zain-Ul Abdin</t>
  </si>
  <si>
    <t>0348-8404009</t>
  </si>
  <si>
    <t xml:space="preserve">34.80661,    </t>
  </si>
  <si>
    <t>0020096263890014</t>
  </si>
  <si>
    <t>Moga No.191+000/L W/C</t>
  </si>
  <si>
    <t xml:space="preserve">34.800989, </t>
  </si>
  <si>
    <t>0749000001</t>
  </si>
  <si>
    <t>21.09.2021</t>
  </si>
  <si>
    <t>Moga No.193+500/L W/C</t>
  </si>
  <si>
    <t xml:space="preserve">Dharai Shatai </t>
  </si>
  <si>
    <t>Nasib Zada</t>
  </si>
  <si>
    <t xml:space="preserve">34.873520,  </t>
  </si>
  <si>
    <t>Moga No.195+000/L W/C</t>
  </si>
  <si>
    <t>Banda Jabbagai</t>
  </si>
  <si>
    <t>24.06.2022</t>
  </si>
  <si>
    <t>Hamza Khan</t>
  </si>
  <si>
    <t>0300-0913466</t>
  </si>
  <si>
    <t xml:space="preserve">34.907831, </t>
  </si>
  <si>
    <t>0774097001</t>
  </si>
  <si>
    <t>Moga No.17800/L W/C</t>
  </si>
  <si>
    <t xml:space="preserve">34.905814, </t>
  </si>
  <si>
    <t>Moga No.20+500/L W/C</t>
  </si>
  <si>
    <t xml:space="preserve">34.901502,  </t>
  </si>
  <si>
    <t>Moga No.147+000/L WC</t>
  </si>
  <si>
    <t>Jehangir Khan</t>
  </si>
  <si>
    <t>0346-8982002</t>
  </si>
  <si>
    <t xml:space="preserve">34.857047, </t>
  </si>
  <si>
    <t>20.05.2022</t>
  </si>
  <si>
    <t xml:space="preserve">(1). project name/sign board was not lebel on Scheme (2)  need verification from irrigation departement regarding GCA, CCA and discharge </t>
  </si>
  <si>
    <t>Moga No.231000/L W/C</t>
  </si>
  <si>
    <t>0300-9004649</t>
  </si>
  <si>
    <t xml:space="preserve">34.813750, </t>
  </si>
  <si>
    <t>0668290001</t>
  </si>
  <si>
    <t>Moga No.200900/L W/C</t>
  </si>
  <si>
    <t>Khazana Walai</t>
  </si>
  <si>
    <t>Waseem Aziz</t>
  </si>
  <si>
    <t>0345-9531331</t>
  </si>
  <si>
    <t xml:space="preserve">34.806472, </t>
  </si>
  <si>
    <t>20170981002180000</t>
  </si>
  <si>
    <t>Manogay</t>
  </si>
  <si>
    <t xml:space="preserve">34.850987, </t>
  </si>
  <si>
    <t>Moga No.149+000/L W/C</t>
  </si>
  <si>
    <t>Hamid Ullah</t>
  </si>
  <si>
    <t xml:space="preserve">34.85640, </t>
  </si>
  <si>
    <t>71.83450,</t>
  </si>
  <si>
    <t>Moga No.162+000/L W/C</t>
  </si>
  <si>
    <t>Malakand</t>
  </si>
  <si>
    <t>Shafqat Muhammad</t>
  </si>
  <si>
    <t>0346-9391380</t>
  </si>
  <si>
    <t xml:space="preserve">34.85261, </t>
  </si>
  <si>
    <t>71.81811,</t>
  </si>
  <si>
    <t>0673696004</t>
  </si>
  <si>
    <t>Moga No.200+000/L W/C</t>
  </si>
  <si>
    <t>Ahmad Zaib Khan</t>
  </si>
  <si>
    <t>0344-9018418</t>
  </si>
  <si>
    <t xml:space="preserve">34.809505, </t>
  </si>
  <si>
    <t xml:space="preserve"> 71.798470,</t>
  </si>
  <si>
    <t>0769519001</t>
  </si>
  <si>
    <t>13.01.2022</t>
  </si>
  <si>
    <t>Moga No.208+000/L W/C</t>
  </si>
  <si>
    <t>34.806333,</t>
  </si>
  <si>
    <t>Moga No.211+000/L W/C</t>
  </si>
  <si>
    <t>Subhan Uddin</t>
  </si>
  <si>
    <t>0300-2424335</t>
  </si>
  <si>
    <t xml:space="preserve">34.806003, </t>
  </si>
  <si>
    <t>71.770270,</t>
  </si>
  <si>
    <t>0981-002581-01-0</t>
  </si>
  <si>
    <t>03.02.2022</t>
  </si>
  <si>
    <t>600 / R LBC WC</t>
  </si>
  <si>
    <t>Atif Ullah Mir</t>
  </si>
  <si>
    <t>1877 BOK Karak</t>
  </si>
  <si>
    <t>4/10/022</t>
  </si>
  <si>
    <t>4650/R LBC WC</t>
  </si>
  <si>
    <t>2023-24</t>
  </si>
  <si>
    <t>Yasin Shah</t>
  </si>
  <si>
    <t>12101-3419440-9</t>
  </si>
  <si>
    <t>Sharki Dam</t>
  </si>
  <si>
    <t>3559 BOK Karak</t>
  </si>
  <si>
    <t xml:space="preserve">No Sign Board </t>
  </si>
  <si>
    <t>8430/R BC WC</t>
  </si>
  <si>
    <t>Bergai</t>
  </si>
  <si>
    <t>Akbar Khan</t>
  </si>
  <si>
    <t>14201-6420854-9</t>
  </si>
  <si>
    <t>3389 BOK Karak</t>
  </si>
  <si>
    <t>12130/R BC WC</t>
  </si>
  <si>
    <t>Nisar Gul</t>
  </si>
  <si>
    <t>14201-2128088-7</t>
  </si>
  <si>
    <t>0479 BOK Karak</t>
  </si>
  <si>
    <t>Final Verified Cost (Rs.)</t>
  </si>
  <si>
    <t xml:space="preserve">2900/R WC </t>
  </si>
  <si>
    <t>Thall</t>
  </si>
  <si>
    <t>Javid Khan</t>
  </si>
  <si>
    <t>14101-2091829-5</t>
  </si>
  <si>
    <t>0336-9861989</t>
  </si>
  <si>
    <t>doawaba</t>
  </si>
  <si>
    <t>15-09-2023</t>
  </si>
  <si>
    <t xml:space="preserve">4100/L WC </t>
  </si>
  <si>
    <t xml:space="preserve">9200/R WC </t>
  </si>
  <si>
    <t>Gull Maeen Khan</t>
  </si>
  <si>
    <t>14101-8163410-9</t>
  </si>
  <si>
    <t>0322-5713642</t>
  </si>
  <si>
    <t>Dowaba</t>
  </si>
  <si>
    <t>RD # 10+400/L PWC</t>
  </si>
  <si>
    <t>Asharay</t>
  </si>
  <si>
    <t>15601-0538122-5</t>
  </si>
  <si>
    <t>0344-9887042</t>
  </si>
  <si>
    <t>Jalegodar Asharay Matta Swat</t>
  </si>
  <si>
    <t>18.1.2023</t>
  </si>
  <si>
    <t>RD # 52+800/L PWC</t>
  </si>
  <si>
    <t>Baidara</t>
  </si>
  <si>
    <t>15602-1029267-1</t>
  </si>
  <si>
    <t>Baidara Matta Swat</t>
  </si>
  <si>
    <t>RD # 23+435/L PWC</t>
  </si>
  <si>
    <t>15601-0997109-1</t>
  </si>
  <si>
    <t>Bara Drushkhela Matta Swat</t>
  </si>
  <si>
    <t>RD # 25+300/L PWC</t>
  </si>
  <si>
    <t>Shah Zeb</t>
  </si>
  <si>
    <t>15601-6262740-5</t>
  </si>
  <si>
    <t>Muhammad Naeem</t>
  </si>
  <si>
    <t>Fazal Hakeem</t>
  </si>
  <si>
    <t>Sambat</t>
  </si>
  <si>
    <t>Sher Muhammad</t>
  </si>
  <si>
    <t>00100-60386460027</t>
  </si>
  <si>
    <t>00100-80627690017</t>
  </si>
  <si>
    <t>Moga No. 07/L</t>
  </si>
  <si>
    <t>Haripour</t>
  </si>
  <si>
    <t>Chitrri</t>
  </si>
  <si>
    <t>Rehana</t>
  </si>
  <si>
    <t>Abbas Khan</t>
  </si>
  <si>
    <t>13302-2929516-7</t>
  </si>
  <si>
    <t>0317 3958415</t>
  </si>
  <si>
    <t>2007957079 BOK</t>
  </si>
  <si>
    <t>12.01.2024</t>
  </si>
  <si>
    <t>Moga No 4250 /RBC</t>
  </si>
  <si>
    <t>Dag Ismaial Khail</t>
  </si>
  <si>
    <t>0333 9183232</t>
  </si>
  <si>
    <t>2009093357 BOK</t>
  </si>
  <si>
    <t>28.9.2023</t>
  </si>
  <si>
    <t>Moga No.139000/L W/C</t>
  </si>
  <si>
    <t>Lower Dir</t>
  </si>
  <si>
    <t>Shana Dherai Haji Abad</t>
  </si>
  <si>
    <t>Bakht Zada</t>
  </si>
  <si>
    <t>15302-8062598-3</t>
  </si>
  <si>
    <t>0345-9521798</t>
  </si>
  <si>
    <t xml:space="preserve">34.868475, </t>
  </si>
  <si>
    <t>0037101830</t>
  </si>
  <si>
    <t>19.05.2023</t>
  </si>
  <si>
    <t>Moga No.84000/L W/C</t>
  </si>
  <si>
    <t>Odigram Munjai</t>
  </si>
  <si>
    <t>Kashif Ahmad</t>
  </si>
  <si>
    <t>15302-5343865-3</t>
  </si>
  <si>
    <t>0347-8937512</t>
  </si>
  <si>
    <t xml:space="preserve">34.878728, </t>
  </si>
  <si>
    <t>290347359</t>
  </si>
  <si>
    <t>Moga No.82000/L W/C</t>
  </si>
  <si>
    <t>Hazrat Ali Khan</t>
  </si>
  <si>
    <t>15306-8959622-1</t>
  </si>
  <si>
    <t>0341-2808080</t>
  </si>
  <si>
    <t xml:space="preserve">34.876045, </t>
  </si>
  <si>
    <t>289261202</t>
  </si>
  <si>
    <t>Moga No.164000/L W/C</t>
  </si>
  <si>
    <t>Malakand Payeen</t>
  </si>
  <si>
    <t xml:space="preserve">34.853917, </t>
  </si>
  <si>
    <t>Moga No.152000/L W/C</t>
  </si>
  <si>
    <t>Chaman Abad Koto</t>
  </si>
  <si>
    <t>Asad Ullah</t>
  </si>
  <si>
    <t>15306-40121143-5</t>
  </si>
  <si>
    <t>0344-8234975</t>
  </si>
  <si>
    <t xml:space="preserve">34.851826, </t>
  </si>
  <si>
    <t>0880109001</t>
  </si>
  <si>
    <t>Moga No.92600/L W/C</t>
  </si>
  <si>
    <t>Moranai Lajbok</t>
  </si>
  <si>
    <t>Lajbook</t>
  </si>
  <si>
    <t>Mufeed-Ur-Rahman</t>
  </si>
  <si>
    <t>15302-1000131-9</t>
  </si>
  <si>
    <t>0349-0650747</t>
  </si>
  <si>
    <t xml:space="preserve">34.886836, </t>
  </si>
  <si>
    <t>0823512001</t>
  </si>
  <si>
    <t>Moga No.153+300/L W/C</t>
  </si>
  <si>
    <t>Golo Tangay</t>
  </si>
  <si>
    <t>Gul Hamid Khan</t>
  </si>
  <si>
    <t>15306-1561291-7</t>
  </si>
  <si>
    <t>0300-9073701</t>
  </si>
  <si>
    <t xml:space="preserve">34.854835, </t>
  </si>
  <si>
    <t>0879778001</t>
  </si>
  <si>
    <t>23.05.2023</t>
  </si>
  <si>
    <t>62444/L Iqbal Ali WC</t>
  </si>
  <si>
    <t>Danish Khan</t>
  </si>
  <si>
    <t>59+780/L PWC</t>
  </si>
  <si>
    <t>RD 129000 WC</t>
  </si>
  <si>
    <t>Kuz Abakheil</t>
  </si>
  <si>
    <t>Tahir Shah</t>
  </si>
  <si>
    <t>0100-9480-9560-010</t>
  </si>
  <si>
    <t>RD 118000 WC</t>
  </si>
  <si>
    <t>Azam Khan</t>
  </si>
  <si>
    <t>00100-4638-4110-02568</t>
  </si>
  <si>
    <t>RE-VERIFIED</t>
  </si>
  <si>
    <t>Mogha No. 5312/R</t>
  </si>
  <si>
    <t>Gombat</t>
  </si>
  <si>
    <t>Mandoni</t>
  </si>
  <si>
    <t>Ziarat sheikh Aldad</t>
  </si>
  <si>
    <t>Shah Wali</t>
  </si>
  <si>
    <t>42401-8373588-3</t>
  </si>
  <si>
    <t>0345-3496970</t>
  </si>
  <si>
    <t>Mandoni,ziarat sheikh aladda</t>
  </si>
  <si>
    <t>in process</t>
  </si>
  <si>
    <t>Mogha No.12</t>
  </si>
  <si>
    <t>Muhammad Ali</t>
  </si>
  <si>
    <t>14301-5871122-5</t>
  </si>
  <si>
    <t>0345 9665602</t>
  </si>
  <si>
    <t>Ziarat sheikh alada</t>
  </si>
  <si>
    <t>Mogha No. 13</t>
  </si>
  <si>
    <t>3500 /R WC</t>
  </si>
  <si>
    <t>Ghazi</t>
  </si>
  <si>
    <t>Khairbara</t>
  </si>
  <si>
    <t>Khairbarra</t>
  </si>
  <si>
    <t>Sheryar babar</t>
  </si>
  <si>
    <t>13301-454405-9</t>
  </si>
  <si>
    <t>036-5571429</t>
  </si>
  <si>
    <t>3009337604 BOK</t>
  </si>
  <si>
    <t>18.11.2023</t>
  </si>
  <si>
    <t>03/R</t>
  </si>
  <si>
    <t>Noor Ul Amin</t>
  </si>
  <si>
    <t>0300-5880438</t>
  </si>
  <si>
    <t>715-020014651 Askari</t>
  </si>
  <si>
    <t>Mogha No 4190/R</t>
  </si>
  <si>
    <t>0333-9183232</t>
  </si>
  <si>
    <t>Dag Ismail Khel</t>
  </si>
  <si>
    <t>1808/L</t>
  </si>
  <si>
    <t>03335296946</t>
  </si>
  <si>
    <t>Jabba Khattak, Pabbi</t>
  </si>
  <si>
    <t>12882 NRSPB</t>
  </si>
  <si>
    <t>1723/L</t>
  </si>
  <si>
    <t>03065566460</t>
  </si>
  <si>
    <t>5093 NRSPB</t>
  </si>
  <si>
    <t>S.NO</t>
  </si>
  <si>
    <t>Checked</t>
  </si>
  <si>
    <t>Deferred</t>
  </si>
  <si>
    <t>Bannu</t>
  </si>
  <si>
    <t>Dir</t>
  </si>
  <si>
    <t xml:space="preserve">Nowshera </t>
  </si>
  <si>
    <t>Swabi</t>
  </si>
  <si>
    <t>Moga No.194000/L W/C</t>
  </si>
  <si>
    <t>Moga No.195700/L W/C</t>
  </si>
  <si>
    <t>Moga No.210600/L W/C</t>
  </si>
  <si>
    <t>Moga No.165+500/L W/C</t>
  </si>
  <si>
    <t>Moga No.105000/L W/C</t>
  </si>
  <si>
    <t>Moga No.77+000/L W/C</t>
  </si>
  <si>
    <t>Moga No. 83+500/L W/C</t>
  </si>
  <si>
    <t>Moga No.94+500/L W/C</t>
  </si>
  <si>
    <t>Moga No.135+200/L W/C</t>
  </si>
  <si>
    <t>Moga No.137+000/L W/C</t>
  </si>
  <si>
    <t>Moga No.143+400/L W/C</t>
  </si>
  <si>
    <t>Moga No.144+500/L W/C</t>
  </si>
  <si>
    <t>Moga No.146+500/L WC</t>
  </si>
  <si>
    <t>Moga No.150+000/L W/C</t>
  </si>
  <si>
    <t>Moga No.154+000/L W/C</t>
  </si>
  <si>
    <t>Moga No.172+500/L W/C</t>
  </si>
  <si>
    <t>Moga No.180+500/L W/C</t>
  </si>
  <si>
    <t>Moga No.181+000/L W/C</t>
  </si>
  <si>
    <t>Moga No.184+000/L W/C</t>
  </si>
  <si>
    <t>Moga No.193+000/L W/C</t>
  </si>
  <si>
    <t>Moga No.196+500/L W/C</t>
  </si>
  <si>
    <t>Moga No.199+000/L W/C</t>
  </si>
  <si>
    <t>Moga No.200+300/L W/C</t>
  </si>
  <si>
    <t>Moga No.223+000/L W/C</t>
  </si>
  <si>
    <t>S.No</t>
  </si>
  <si>
    <t>Scheme Name</t>
  </si>
  <si>
    <t>Financial Year</t>
  </si>
  <si>
    <t>Village Council</t>
  </si>
  <si>
    <t>Teshil</t>
  </si>
  <si>
    <t>NA Constituency</t>
  </si>
  <si>
    <t>PK Constituency</t>
  </si>
  <si>
    <t>Total No of Irrigators</t>
  </si>
  <si>
    <t>WUA  Chairman Name</t>
  </si>
  <si>
    <t xml:space="preserve"> Chairman Contact No</t>
  </si>
  <si>
    <t>Longitude</t>
  </si>
  <si>
    <t>Latitude</t>
  </si>
  <si>
    <t>WUA  Bank A/C No.</t>
  </si>
  <si>
    <t xml:space="preserve">Jabbagai </t>
  </si>
  <si>
    <t>Zia Ullah</t>
  </si>
  <si>
    <t>0346-8002110</t>
  </si>
  <si>
    <t xml:space="preserve">34.820000, </t>
  </si>
  <si>
    <t>0667508001</t>
  </si>
  <si>
    <t xml:space="preserve">Jabbagai Bala </t>
  </si>
  <si>
    <t>Muhammad Ibrahim Khan</t>
  </si>
  <si>
    <t>0342-9384427</t>
  </si>
  <si>
    <t xml:space="preserve">34.818750, </t>
  </si>
  <si>
    <t>0668368001</t>
  </si>
  <si>
    <t>34.813944,</t>
  </si>
  <si>
    <t>07.09.2020</t>
  </si>
  <si>
    <t>10.02.2021</t>
  </si>
  <si>
    <t>34.876704,</t>
  </si>
  <si>
    <t>15.02.2021</t>
  </si>
  <si>
    <t xml:space="preserve">Pata Paloso Dag </t>
  </si>
  <si>
    <t>Muhammad Ilyas</t>
  </si>
  <si>
    <t>0303-8629652</t>
  </si>
  <si>
    <t>34.805811,</t>
  </si>
  <si>
    <t xml:space="preserve">34.805700, </t>
  </si>
  <si>
    <t>Sana Ullah</t>
  </si>
  <si>
    <t>05.03.2021</t>
  </si>
  <si>
    <t>04.01.2021</t>
  </si>
  <si>
    <t>10.02.21</t>
  </si>
  <si>
    <t>04.01.21</t>
  </si>
  <si>
    <t>STATUS</t>
  </si>
  <si>
    <t>DEFERRED</t>
  </si>
  <si>
    <t>Miraj Ullah</t>
  </si>
  <si>
    <t>0341-9206318</t>
  </si>
  <si>
    <t xml:space="preserve">34.893335, </t>
  </si>
  <si>
    <t>0764603001</t>
  </si>
  <si>
    <t>06.02.2022</t>
  </si>
  <si>
    <t>71.904000,</t>
  </si>
  <si>
    <t>30.05.2022</t>
  </si>
  <si>
    <t>07.03.2022</t>
  </si>
  <si>
    <t>08.03.2022</t>
  </si>
  <si>
    <t>05.04.2021</t>
  </si>
  <si>
    <t>05.08.2021</t>
  </si>
  <si>
    <t xml:space="preserve">34.875590, </t>
  </si>
  <si>
    <t>''0684424001</t>
  </si>
  <si>
    <t>01.05.2022</t>
  </si>
  <si>
    <t>Khalid Khan</t>
  </si>
  <si>
    <t>0346-8008853</t>
  </si>
  <si>
    <t xml:space="preserve">34.884111, </t>
  </si>
  <si>
    <t>71.873222,</t>
  </si>
  <si>
    <t>1150-79920463-03</t>
  </si>
  <si>
    <t>10.11.2018</t>
  </si>
  <si>
    <t>03.06.2021</t>
  </si>
  <si>
    <t>03.03.2022</t>
  </si>
  <si>
    <t xml:space="preserve">34.887819, </t>
  </si>
  <si>
    <t>71.865789,</t>
  </si>
  <si>
    <t>0772335001</t>
  </si>
  <si>
    <t>17.05.2022</t>
  </si>
  <si>
    <t>10.02.2022</t>
  </si>
  <si>
    <t xml:space="preserve">34.890290,  </t>
  </si>
  <si>
    <t>16.05.2022</t>
  </si>
  <si>
    <t xml:space="preserve">34.832980,  </t>
  </si>
  <si>
    <t xml:space="preserve"> 71.813260,</t>
  </si>
  <si>
    <t>0020091870150015</t>
  </si>
  <si>
    <t>08.02.2022</t>
  </si>
  <si>
    <t>Abdul Wahab</t>
  </si>
  <si>
    <t>0346-9696209</t>
  </si>
  <si>
    <t xml:space="preserve">34.867403, </t>
  </si>
  <si>
    <t>71.859100,</t>
  </si>
  <si>
    <t>0718063001</t>
  </si>
  <si>
    <t>10.11.2022</t>
  </si>
  <si>
    <t xml:space="preserve">Anangoro Khwar Haji Abad </t>
  </si>
  <si>
    <t>Muhammad Qayum Khan</t>
  </si>
  <si>
    <t>0345-0033363</t>
  </si>
  <si>
    <t xml:space="preserve">34.86294, </t>
  </si>
  <si>
    <t>71.84252,</t>
  </si>
  <si>
    <t>18.05.2022</t>
  </si>
  <si>
    <t>22.04.2022</t>
  </si>
  <si>
    <t xml:space="preserve"> Irshad Ullah</t>
  </si>
  <si>
    <t>0300-0949108</t>
  </si>
  <si>
    <t xml:space="preserve">34.86231, </t>
  </si>
  <si>
    <t>71.84269,</t>
  </si>
  <si>
    <t>25.04.2022</t>
  </si>
  <si>
    <t>71.845420,</t>
  </si>
  <si>
    <t>09.03.2022</t>
  </si>
  <si>
    <t>08.11.2021</t>
  </si>
  <si>
    <t>0346-8982008</t>
  </si>
  <si>
    <t xml:space="preserve">34.854094, </t>
  </si>
  <si>
    <t>71.843490,</t>
  </si>
  <si>
    <t>0795568001</t>
  </si>
  <si>
    <t>06.05.2022</t>
  </si>
  <si>
    <t>71.837837,</t>
  </si>
  <si>
    <t>25.01.2022</t>
  </si>
  <si>
    <t>26.01.2022</t>
  </si>
  <si>
    <t>11.11.2021</t>
  </si>
  <si>
    <t xml:space="preserve">34.855270,  </t>
  </si>
  <si>
    <t xml:space="preserve"> 71.833630,</t>
  </si>
  <si>
    <t>17.12.2021</t>
  </si>
  <si>
    <t xml:space="preserve">Tajak Abad Andaray    </t>
  </si>
  <si>
    <t>05.04.2022</t>
  </si>
  <si>
    <t xml:space="preserve">34.848720, </t>
  </si>
  <si>
    <t>71.829040,</t>
  </si>
  <si>
    <t>0105003001208305</t>
  </si>
  <si>
    <t>27.04.2022</t>
  </si>
  <si>
    <t>71.813260,</t>
  </si>
  <si>
    <t>13.09.2021</t>
  </si>
  <si>
    <t xml:space="preserve"> 71.819506,</t>
  </si>
  <si>
    <t xml:space="preserve"> 71.815639 ,</t>
  </si>
  <si>
    <t>10.01.2022</t>
  </si>
  <si>
    <t xml:space="preserve">34.836687,  </t>
  </si>
  <si>
    <t>71.815623,</t>
  </si>
  <si>
    <t>30.09.2020</t>
  </si>
  <si>
    <t>14.01.2022</t>
  </si>
  <si>
    <t>14.09.2021</t>
  </si>
  <si>
    <t xml:space="preserve">Mali Khela Shatai </t>
  </si>
  <si>
    <t>Umar Zeb</t>
  </si>
  <si>
    <t>0348-8100905</t>
  </si>
  <si>
    <t xml:space="preserve">34.832128, </t>
  </si>
  <si>
    <t>71.813690,</t>
  </si>
  <si>
    <t>00804648001</t>
  </si>
  <si>
    <t xml:space="preserve">34.832020, </t>
  </si>
  <si>
    <t>71.806710,</t>
  </si>
  <si>
    <t>0020091748730015</t>
  </si>
  <si>
    <t xml:space="preserve">34.830394, </t>
  </si>
  <si>
    <t xml:space="preserve"> 71.806162,</t>
  </si>
  <si>
    <t xml:space="preserve">   71.79359,</t>
  </si>
  <si>
    <t xml:space="preserve"> 71.789856,</t>
  </si>
  <si>
    <t>25.05.2021</t>
  </si>
  <si>
    <t xml:space="preserve">34.895526, </t>
  </si>
  <si>
    <t>71.754476,</t>
  </si>
  <si>
    <t>23.12.2021</t>
  </si>
  <si>
    <t>71.754445,</t>
  </si>
  <si>
    <t>71.885594,</t>
  </si>
  <si>
    <t>71.80444,</t>
  </si>
  <si>
    <t>0020089822780010</t>
  </si>
  <si>
    <t xml:space="preserve">34.811462, </t>
  </si>
  <si>
    <t>71.800512,</t>
  </si>
  <si>
    <t>0020090963560017</t>
  </si>
  <si>
    <t>Arshad Khan</t>
  </si>
  <si>
    <t xml:space="preserve">34.80661, </t>
  </si>
  <si>
    <t xml:space="preserve">    71.79359,</t>
  </si>
  <si>
    <t xml:space="preserve">34.807821, </t>
  </si>
  <si>
    <t>71.795036,</t>
  </si>
  <si>
    <t>00765563001</t>
  </si>
  <si>
    <t xml:space="preserve"> Walai Kandow</t>
  </si>
  <si>
    <t>71.796550,</t>
  </si>
  <si>
    <t xml:space="preserve">Palaso Dag Surbat </t>
  </si>
  <si>
    <t xml:space="preserve">34.812374, </t>
  </si>
  <si>
    <t>71.761410,</t>
  </si>
  <si>
    <t>07000100001</t>
  </si>
  <si>
    <t>DIR</t>
  </si>
  <si>
    <t xml:space="preserve"> 71.991601,</t>
  </si>
  <si>
    <t>71.993656,</t>
  </si>
  <si>
    <t xml:space="preserve">  71.989254,</t>
  </si>
  <si>
    <t>10.0.2022</t>
  </si>
  <si>
    <t>71.838517,</t>
  </si>
  <si>
    <t>Moga No.14285/L W/C+B30:B33</t>
  </si>
  <si>
    <t>Dherai Ba+D5:D12lambat</t>
  </si>
  <si>
    <t>DIR Lower</t>
  </si>
  <si>
    <t>RD 85000/L WC</t>
  </si>
  <si>
    <t>03450311778</t>
  </si>
  <si>
    <t>34.81528</t>
  </si>
  <si>
    <t>72.28306</t>
  </si>
  <si>
    <t>RD 100018/L WC</t>
  </si>
  <si>
    <t>03469470253</t>
  </si>
  <si>
    <t>34.77333</t>
  </si>
  <si>
    <t>72.25583</t>
  </si>
  <si>
    <t>RD 100001/L WC</t>
  </si>
  <si>
    <t>03449887700</t>
  </si>
  <si>
    <t>34.77972</t>
  </si>
  <si>
    <t>72.265</t>
  </si>
  <si>
    <t>RD 100002/L WC</t>
  </si>
  <si>
    <t>03419404001</t>
  </si>
  <si>
    <t>34.79444</t>
  </si>
  <si>
    <t>72.26333</t>
  </si>
  <si>
    <t>RD 55700/L WC</t>
  </si>
  <si>
    <t>03018063540</t>
  </si>
  <si>
    <t>34.80639</t>
  </si>
  <si>
    <t>72.31361</t>
  </si>
  <si>
    <t>RD 5+512/L WC</t>
  </si>
  <si>
    <t>34.83460</t>
  </si>
  <si>
    <t>72.41164</t>
  </si>
  <si>
    <t>RD 20+575/L WC</t>
  </si>
  <si>
    <t>34.82293</t>
  </si>
  <si>
    <t>72.37763</t>
  </si>
  <si>
    <t>RD 22+850/L WC</t>
  </si>
  <si>
    <t>34.82396</t>
  </si>
  <si>
    <t>72.37363</t>
  </si>
  <si>
    <t>RD 43000/L WC</t>
  </si>
  <si>
    <t>Muslim Khan</t>
  </si>
  <si>
    <t>03469473232</t>
  </si>
  <si>
    <t>34.81361</t>
  </si>
  <si>
    <t>72.32778</t>
  </si>
  <si>
    <t>00100-76780080015</t>
  </si>
  <si>
    <t>RD 100017/L WC</t>
  </si>
  <si>
    <t>03463101200</t>
  </si>
  <si>
    <t>34.78167</t>
  </si>
  <si>
    <t>72.25167</t>
  </si>
  <si>
    <t>00100-76276750016</t>
  </si>
  <si>
    <t>100004/L WC</t>
  </si>
  <si>
    <t>34.79139</t>
  </si>
  <si>
    <t>72.26472</t>
  </si>
  <si>
    <t>100005/L WC</t>
  </si>
  <si>
    <t>72.26194</t>
  </si>
  <si>
    <t>00100-80526733303</t>
  </si>
  <si>
    <t>58000/L WC</t>
  </si>
  <si>
    <t>34.812659</t>
  </si>
  <si>
    <t>72.310586</t>
  </si>
  <si>
    <t>00100-80246470015</t>
  </si>
  <si>
    <t>19+193/L WC</t>
  </si>
  <si>
    <t>34.8224000</t>
  </si>
  <si>
    <t>72.3815300</t>
  </si>
  <si>
    <t>00100-80843250029</t>
  </si>
  <si>
    <t>35+850/L WC</t>
  </si>
  <si>
    <t>34.8226400</t>
  </si>
  <si>
    <t>72.3444500</t>
  </si>
  <si>
    <t>00100-80843250018</t>
  </si>
  <si>
    <t>RD 65094/L WC</t>
  </si>
  <si>
    <t>34.80694</t>
  </si>
  <si>
    <t>72.31306</t>
  </si>
  <si>
    <t>12+400/L WC</t>
  </si>
  <si>
    <t>Saba Khan</t>
  </si>
  <si>
    <t>0346-9406960</t>
  </si>
  <si>
    <t>26+000/L PWC</t>
  </si>
  <si>
    <t>Sher Nawab</t>
  </si>
  <si>
    <t>0346-2118065</t>
  </si>
  <si>
    <t>33+240/L PWC</t>
  </si>
  <si>
    <t>Behrobar Khan</t>
  </si>
  <si>
    <t>38+023/L PWC</t>
  </si>
  <si>
    <t>Samiullah Khan</t>
  </si>
  <si>
    <t>0345-9527133</t>
  </si>
  <si>
    <t>39+100/L PWC</t>
  </si>
  <si>
    <t>0345-9527134</t>
  </si>
  <si>
    <t>40+250/L PWC</t>
  </si>
  <si>
    <t xml:space="preserve">Haroon ur Rashid </t>
  </si>
  <si>
    <t>0342-3667733</t>
  </si>
  <si>
    <t>41+600/L PWC</t>
  </si>
  <si>
    <t>Muhammad Ghafar</t>
  </si>
  <si>
    <t>0345-3725625</t>
  </si>
  <si>
    <t>42+500/L PWC</t>
  </si>
  <si>
    <t>47+600/L PWC</t>
  </si>
  <si>
    <t>61000/L WC</t>
  </si>
  <si>
    <t>Muhammad Iqbal</t>
  </si>
  <si>
    <t xml:space="preserve"> 122517/L Jehan bahader WC</t>
  </si>
  <si>
    <t>Jehan Bahadar</t>
  </si>
  <si>
    <t>113000/L WC</t>
  </si>
  <si>
    <t>Shero</t>
  </si>
  <si>
    <t>60+925/L PWC</t>
  </si>
  <si>
    <t>RD # 116000/ L2 WC</t>
  </si>
  <si>
    <t>RD # 100000/ L WC</t>
  </si>
  <si>
    <t>Mehboob Ur Rahman</t>
  </si>
  <si>
    <t>RD # 117000/ L2 WC</t>
  </si>
  <si>
    <t>115917/L WC</t>
  </si>
  <si>
    <t>RD # 28+400/L PWC</t>
  </si>
  <si>
    <t>RD # 29+500/L PWC</t>
  </si>
  <si>
    <t>RD # 31+700/L PWC</t>
  </si>
  <si>
    <t>RD # 32+950/L PWC</t>
  </si>
  <si>
    <t>RD # 34+750/L PWC</t>
  </si>
  <si>
    <t>RD # 45+000/L PWC</t>
  </si>
  <si>
    <t>DeFERRED</t>
  </si>
  <si>
    <t>Status</t>
  </si>
  <si>
    <t>TOTLAL</t>
  </si>
  <si>
    <t>No,s of Schemes submitted to TPV Consultant for Verification/Re-verification</t>
  </si>
  <si>
    <t>F.Year 2020-21</t>
  </si>
  <si>
    <t>F. Year 2021-22</t>
  </si>
  <si>
    <t>F.Year 2022-23</t>
  </si>
  <si>
    <t>F.Year 2023-24</t>
  </si>
  <si>
    <t>, 71.62002</t>
  </si>
  <si>
    <t>Tehsel</t>
  </si>
  <si>
    <t>Name of Chairman</t>
  </si>
  <si>
    <t>Balmabat</t>
  </si>
  <si>
    <t>jabba Khattak</t>
  </si>
  <si>
    <t>Shatong Crush Plant</t>
  </si>
  <si>
    <t xml:space="preserve">Shair Colony Inlet </t>
  </si>
  <si>
    <t xml:space="preserve">Barkalay </t>
  </si>
  <si>
    <t>Shalghasho</t>
  </si>
  <si>
    <t xml:space="preserve">Isalm Derai </t>
  </si>
  <si>
    <t>Pata Khazana</t>
  </si>
  <si>
    <t>Abdul Hassan</t>
  </si>
  <si>
    <t>Banarus Khan</t>
  </si>
  <si>
    <t>Abdullah Noor</t>
  </si>
  <si>
    <t xml:space="preserve">Abdul Mateen </t>
  </si>
  <si>
    <t>Muzafar Iqbal</t>
  </si>
  <si>
    <t>02.01.2022</t>
  </si>
  <si>
    <t>09.02.2022</t>
  </si>
  <si>
    <t>24.02.2022</t>
  </si>
  <si>
    <t>03.01.2022</t>
  </si>
  <si>
    <t>15.11.2021</t>
  </si>
  <si>
    <t>19.04.2022</t>
  </si>
  <si>
    <t>28.10.2021</t>
  </si>
  <si>
    <t>24.01.2022</t>
  </si>
  <si>
    <t>Command Area in kanal</t>
  </si>
  <si>
    <t>34.419010,</t>
  </si>
  <si>
    <t>N:9588580</t>
  </si>
  <si>
    <t>:73.0217470</t>
  </si>
  <si>
    <t>71.531637E</t>
  </si>
  <si>
    <t>33.381166N</t>
  </si>
  <si>
    <t>71.532380E</t>
  </si>
  <si>
    <t xml:space="preserve">33.375488N </t>
  </si>
  <si>
    <t>33.375488N</t>
  </si>
  <si>
    <t xml:space="preserve">Stanadar </t>
  </si>
  <si>
    <t>F.Year 2024-25</t>
  </si>
  <si>
    <t>Sr. No.</t>
  </si>
  <si>
    <t>Command Area (Acres)</t>
  </si>
  <si>
    <t>RD-2+390/L</t>
  </si>
  <si>
    <t>2024-25</t>
  </si>
  <si>
    <t>Muhammadullah</t>
  </si>
  <si>
    <t>214019654229-7</t>
  </si>
  <si>
    <t>3005468018 BOK</t>
  </si>
  <si>
    <t>yes</t>
  </si>
  <si>
    <t xml:space="preserve">WC. 13530/L BC </t>
  </si>
  <si>
    <t>KARAK</t>
  </si>
  <si>
    <t>Banda Daud Shah</t>
  </si>
  <si>
    <t>Niaz Farooq</t>
  </si>
  <si>
    <t>14201-2128320-5</t>
  </si>
  <si>
    <t>Teri, Banda Daud Shah KARAK</t>
  </si>
  <si>
    <t>-</t>
  </si>
  <si>
    <t>20-01-2025</t>
  </si>
  <si>
    <t xml:space="preserve">WC. 640/TR M1 RBC </t>
  </si>
  <si>
    <t>Daresh Kheil</t>
  </si>
  <si>
    <t>Saber Nawaz</t>
  </si>
  <si>
    <t>14201-8446614-3</t>
  </si>
  <si>
    <t>Ghole Banda KARAK</t>
  </si>
  <si>
    <t>Mogha No.5500/R</t>
  </si>
  <si>
    <t>Qalla</t>
  </si>
  <si>
    <t>Koz Behram Dheri</t>
  </si>
  <si>
    <t>Bazal Noor</t>
  </si>
  <si>
    <t>Qala Koz Behram Dheri</t>
  </si>
  <si>
    <t>PK43KHYB0158003005477847</t>
  </si>
  <si>
    <t>WC. 3529/R</t>
  </si>
  <si>
    <t>peshawar</t>
  </si>
  <si>
    <t>badhbair</t>
  </si>
  <si>
    <t>Aza khail</t>
  </si>
  <si>
    <t>Nisar Khan</t>
  </si>
  <si>
    <t>17301-1903020-7</t>
  </si>
  <si>
    <t>19/12/2024</t>
  </si>
  <si>
    <t>Muhammad Ashraf Mogha No.293/R</t>
  </si>
  <si>
    <t xml:space="preserve">Kohat </t>
  </si>
  <si>
    <t xml:space="preserve">Mandoni Shadi Pur Canal </t>
  </si>
  <si>
    <t xml:space="preserve">Muhammad Ashraf </t>
  </si>
  <si>
    <t>904060129947-9</t>
  </si>
  <si>
    <t>0336-3106473</t>
  </si>
  <si>
    <t>18.04.2023</t>
  </si>
  <si>
    <t xml:space="preserve"> Irrigation Schemes  F. Year 2020-21 to 2024-25  NP-ECABA Khyber Pakhtunkhwa </t>
  </si>
  <si>
    <t xml:space="preserve"> Irrigation Schemes  NP-ECABA Khyber Pakhtunkhwa Updated till Feb-2025</t>
  </si>
  <si>
    <t>Date of Issuance of TS</t>
  </si>
  <si>
    <t>Recommended Amount (Rs.)</t>
  </si>
  <si>
    <t>Amount Recommended (Rs.)</t>
  </si>
  <si>
    <t>Recommended Amount  (Rs.)</t>
  </si>
  <si>
    <t>BANK Account No. (WUA)</t>
  </si>
  <si>
    <t>AGRICULTURE EXTENSION F.YEAR 2020-21</t>
  </si>
  <si>
    <t>Mouza</t>
  </si>
  <si>
    <t>Union Council</t>
  </si>
  <si>
    <t>Name of beneficiary</t>
  </si>
  <si>
    <t>CNIC</t>
  </si>
  <si>
    <t>Contact #</t>
  </si>
  <si>
    <t>Adress</t>
  </si>
  <si>
    <t>GPS Coordinates</t>
  </si>
  <si>
    <t>Land holding</t>
  </si>
  <si>
    <t>Registered with MFSC (Yes/No)</t>
  </si>
  <si>
    <t xml:space="preserve">Mode of Payment </t>
  </si>
  <si>
    <t xml:space="preserve">Fruit Orchard </t>
  </si>
  <si>
    <t>Oil Seed Crop</t>
  </si>
  <si>
    <t>Fodder Crop</t>
  </si>
  <si>
    <t>Badabher</t>
  </si>
  <si>
    <t>AZAKHEL 62</t>
  </si>
  <si>
    <t xml:space="preserve">Dalil Khan </t>
  </si>
  <si>
    <t>17301-1312711-3</t>
  </si>
  <si>
    <t>0307-8326390</t>
  </si>
  <si>
    <t>Zangi Khel, Peshawar</t>
  </si>
  <si>
    <t>…</t>
  </si>
  <si>
    <t>DAM /TUBELL</t>
  </si>
  <si>
    <t>….</t>
  </si>
  <si>
    <t>N/A</t>
  </si>
  <si>
    <t>Providing inputs</t>
  </si>
  <si>
    <t xml:space="preserve">Noor Faraz </t>
  </si>
  <si>
    <t>17301-9504058-1</t>
  </si>
  <si>
    <t>0304-9654725</t>
  </si>
  <si>
    <t>Jalal Khel, Peshawar</t>
  </si>
  <si>
    <t xml:space="preserve">DAM </t>
  </si>
  <si>
    <t xml:space="preserve">Janat Gul </t>
  </si>
  <si>
    <t>17301-2165053-5</t>
  </si>
  <si>
    <t>0302-5577536</t>
  </si>
  <si>
    <t xml:space="preserve"> Ghalib Khel, Peshawar</t>
  </si>
  <si>
    <t xml:space="preserve">Saida Gul </t>
  </si>
  <si>
    <t>17301-2801136-3</t>
  </si>
  <si>
    <t>0309-5050527</t>
  </si>
  <si>
    <t xml:space="preserve">Fazal Rehman </t>
  </si>
  <si>
    <t>17301-8478829-5</t>
  </si>
  <si>
    <t>0314-9084094</t>
  </si>
  <si>
    <t>Ghalib Khel, Peshawar</t>
  </si>
  <si>
    <t xml:space="preserve">Atlas Khan </t>
  </si>
  <si>
    <t>17301-7803723-1</t>
  </si>
  <si>
    <t>0307-5514832</t>
  </si>
  <si>
    <t xml:space="preserve">Adam Khan </t>
  </si>
  <si>
    <t>17301-7206923-1</t>
  </si>
  <si>
    <t>0302-9120514</t>
  </si>
  <si>
    <t xml:space="preserve">Khail Sher </t>
  </si>
  <si>
    <t>17301-1489209-1</t>
  </si>
  <si>
    <t>0301-8921870</t>
  </si>
  <si>
    <t xml:space="preserve">Rameen Khan </t>
  </si>
  <si>
    <t>173012-919905-5</t>
  </si>
  <si>
    <t>0302-5323040</t>
  </si>
  <si>
    <t>Irshad Muhammad</t>
  </si>
  <si>
    <t>17301-7890199-7</t>
  </si>
  <si>
    <t>0346-9757464</t>
  </si>
  <si>
    <t xml:space="preserve">Shoukat Ali </t>
  </si>
  <si>
    <t>17301-1650026-5</t>
  </si>
  <si>
    <t>0302-2259909</t>
  </si>
  <si>
    <t xml:space="preserve">Abid Khan </t>
  </si>
  <si>
    <t>17301-6091595-9</t>
  </si>
  <si>
    <t>0345-9101075</t>
  </si>
  <si>
    <t>Khan Gul</t>
  </si>
  <si>
    <t>17301-9907506-3</t>
  </si>
  <si>
    <t>0345-8318782</t>
  </si>
  <si>
    <t>DAM /</t>
  </si>
  <si>
    <t>F.Year</t>
  </si>
  <si>
    <t>Name of Farmer</t>
  </si>
  <si>
    <t>Farmer NIC No</t>
  </si>
  <si>
    <t>Farmer Contact No</t>
  </si>
  <si>
    <t>Farmer Address</t>
  </si>
  <si>
    <t>Oil Seed</t>
  </si>
  <si>
    <t>No of Plants provided / Seed Kg Per Acre</t>
  </si>
  <si>
    <t xml:space="preserve"> Fertilizer package per acre </t>
  </si>
  <si>
    <t>Pesticide per acre/hand tools</t>
  </si>
  <si>
    <t>Area  (acres) under intervention</t>
  </si>
  <si>
    <t xml:space="preserve">Said Wali </t>
  </si>
  <si>
    <t>34603-2319403-3</t>
  </si>
  <si>
    <t>0300-9020897</t>
  </si>
  <si>
    <t>Sunflower</t>
  </si>
  <si>
    <t>2kg</t>
  </si>
  <si>
    <t>SSP 3 Bags, Urea 1 Bag,    ZnSO4 1 Packet, SOP 25 kg</t>
  </si>
  <si>
    <t xml:space="preserve">Sypermethrine1 bottle </t>
  </si>
  <si>
    <t>RE-Verified</t>
  </si>
  <si>
    <t xml:space="preserve">Janisar </t>
  </si>
  <si>
    <t>17301-8977932-3</t>
  </si>
  <si>
    <t>0305-9746554</t>
  </si>
  <si>
    <t xml:space="preserve">Falak Niaz Khan </t>
  </si>
  <si>
    <t>17301-9304036-5</t>
  </si>
  <si>
    <t>0305-9173727</t>
  </si>
  <si>
    <t>Lalo Khel, Peshawar</t>
  </si>
  <si>
    <t>Abdul Baki</t>
  </si>
  <si>
    <t>17301-1565274-1</t>
  </si>
  <si>
    <t>0301-5909568</t>
  </si>
  <si>
    <t>Mamo Khel, Peshawar</t>
  </si>
  <si>
    <t xml:space="preserve">Asim Shah </t>
  </si>
  <si>
    <t>17301-3283323-3</t>
  </si>
  <si>
    <t>0301-8579927</t>
  </si>
  <si>
    <t>Baterzia, Peshawar</t>
  </si>
  <si>
    <t xml:space="preserve">Zar Muhammad </t>
  </si>
  <si>
    <t>17301-4765628-7</t>
  </si>
  <si>
    <t>0300-2507723</t>
  </si>
  <si>
    <t>toor khel, Peshawar</t>
  </si>
  <si>
    <t>Abdur Rahman</t>
  </si>
  <si>
    <t>17301-1307866-7</t>
  </si>
  <si>
    <t>0303-8231944</t>
  </si>
  <si>
    <t>Soda Khel, Peshawar</t>
  </si>
  <si>
    <t xml:space="preserve">Hassan khan </t>
  </si>
  <si>
    <t>17301-0132782-1</t>
  </si>
  <si>
    <t>0302-8822455</t>
  </si>
  <si>
    <t>Zangi khel, Peshawar</t>
  </si>
  <si>
    <t>Sr no</t>
  </si>
  <si>
    <t>Contact no</t>
  </si>
  <si>
    <t>Water source</t>
  </si>
  <si>
    <t>Croped area in Acre</t>
  </si>
  <si>
    <t>Ammount Paid to Beneficiary</t>
  </si>
  <si>
    <t>AGRICULTURE EXTENSION F.YEAR 2021-22</t>
  </si>
  <si>
    <t>ORCHARD</t>
  </si>
  <si>
    <t>AREA (ACRE)</t>
  </si>
  <si>
    <t xml:space="preserve">Mujeeb u Rehman </t>
  </si>
  <si>
    <t>17301-2190817-1</t>
  </si>
  <si>
    <t>Tawos Khel</t>
  </si>
  <si>
    <t xml:space="preserve">Peach </t>
  </si>
  <si>
    <t xml:space="preserve">Muhammad Saeed khan </t>
  </si>
  <si>
    <t>17301-4479651-3</t>
  </si>
  <si>
    <t xml:space="preserve">Lalu Khel </t>
  </si>
  <si>
    <t xml:space="preserve">Amjid Ullah </t>
  </si>
  <si>
    <t>17301-5573493-9</t>
  </si>
  <si>
    <t>Sadu Khel</t>
  </si>
  <si>
    <t xml:space="preserve">Farhad Ali </t>
  </si>
  <si>
    <t>17301-4668568-3</t>
  </si>
  <si>
    <t xml:space="preserve">Noor ul Amin </t>
  </si>
  <si>
    <t>17301-6919254-3</t>
  </si>
  <si>
    <t xml:space="preserve">Safdar Ali </t>
  </si>
  <si>
    <t>17301-3555972-5</t>
  </si>
  <si>
    <t xml:space="preserve">Ghalib Khel </t>
  </si>
  <si>
    <t xml:space="preserve">Jaffar khan </t>
  </si>
  <si>
    <t>17301-3780674-3</t>
  </si>
  <si>
    <t>Baterzai</t>
  </si>
  <si>
    <t xml:space="preserve">Noor Muhammad khan </t>
  </si>
  <si>
    <t>17301-0902739-9</t>
  </si>
  <si>
    <t xml:space="preserve">Mam Khel </t>
  </si>
  <si>
    <t xml:space="preserve">Sijad Ahmad </t>
  </si>
  <si>
    <t>42101-9110934-9</t>
  </si>
  <si>
    <t xml:space="preserve">Khan Ayaz </t>
  </si>
  <si>
    <t>173014-607175-9</t>
  </si>
  <si>
    <t>Mukamil shah</t>
  </si>
  <si>
    <t>17301-0918973-3</t>
  </si>
  <si>
    <t xml:space="preserve">Walid sher </t>
  </si>
  <si>
    <t>17301-8685315-3</t>
  </si>
  <si>
    <t xml:space="preserve">Ifthikar </t>
  </si>
  <si>
    <t>173016-527803-3</t>
  </si>
  <si>
    <t xml:space="preserve">Farooq khan </t>
  </si>
  <si>
    <t>17301-2684640-5</t>
  </si>
  <si>
    <t xml:space="preserve">Zangi Khel </t>
  </si>
  <si>
    <t xml:space="preserve">Abdur Rehman </t>
  </si>
  <si>
    <t>17301-7926135-1</t>
  </si>
  <si>
    <t xml:space="preserve">Tika Khan </t>
  </si>
  <si>
    <t>17301-1274214-1</t>
  </si>
  <si>
    <t xml:space="preserve">Ikram Ullah </t>
  </si>
  <si>
    <t>17301-7223782-9</t>
  </si>
  <si>
    <t xml:space="preserve">Payo khan </t>
  </si>
  <si>
    <t>17301-7579121-3</t>
  </si>
  <si>
    <t xml:space="preserve">Hazrat Wali </t>
  </si>
  <si>
    <t>173011-188646-1</t>
  </si>
  <si>
    <t xml:space="preserve">Gulsim khan </t>
  </si>
  <si>
    <t>17301-1530540-5</t>
  </si>
  <si>
    <t xml:space="preserve">Apricot  </t>
  </si>
  <si>
    <t xml:space="preserve">Asad Ullah </t>
  </si>
  <si>
    <t>17301-0649569-9</t>
  </si>
  <si>
    <t xml:space="preserve">FNdar ul Haq </t>
  </si>
  <si>
    <t>17301-5321234-1</t>
  </si>
  <si>
    <t xml:space="preserve">Qasim khan </t>
  </si>
  <si>
    <t>17301-4277619-1</t>
  </si>
  <si>
    <t>Fazal shah</t>
  </si>
  <si>
    <t>17301-4085404-9</t>
  </si>
  <si>
    <t xml:space="preserve">Nehayat sher </t>
  </si>
  <si>
    <t>17301-1668587-9</t>
  </si>
  <si>
    <t>Nakband</t>
  </si>
  <si>
    <t xml:space="preserve">Shazeb khan </t>
  </si>
  <si>
    <t>17301-4945966-3</t>
  </si>
  <si>
    <t xml:space="preserve">Muhammad Ishaq </t>
  </si>
  <si>
    <t>17301-0664504-1</t>
  </si>
  <si>
    <t>Luqman shah</t>
  </si>
  <si>
    <t>17301-1714671-9</t>
  </si>
  <si>
    <t xml:space="preserve">Jamal khan </t>
  </si>
  <si>
    <t>17301-4278324-1</t>
  </si>
  <si>
    <t xml:space="preserve">Ayaz Ahmad </t>
  </si>
  <si>
    <t>17301-1411207-3</t>
  </si>
  <si>
    <t>Ijaz Ahmad</t>
  </si>
  <si>
    <t>17301-1573570-7</t>
  </si>
  <si>
    <t xml:space="preserve">Payo sher khan </t>
  </si>
  <si>
    <t>17301-1664097-7</t>
  </si>
  <si>
    <t xml:space="preserve">Khitab sher </t>
  </si>
  <si>
    <t>17301-6469518-1</t>
  </si>
  <si>
    <t xml:space="preserve">Riaz Ahmad </t>
  </si>
  <si>
    <t>17301-1460972-9</t>
  </si>
  <si>
    <t>17301-3930014-3</t>
  </si>
  <si>
    <t xml:space="preserve">Welayat sher </t>
  </si>
  <si>
    <t>17301-1565232-9</t>
  </si>
  <si>
    <t xml:space="preserve">Abdul Wahab </t>
  </si>
  <si>
    <t>42401-1805731-1</t>
  </si>
  <si>
    <t>17301-4757688-1</t>
  </si>
  <si>
    <t>Said Wali</t>
  </si>
  <si>
    <t xml:space="preserve">Hidayat sher </t>
  </si>
  <si>
    <t>17301-1682878-5</t>
  </si>
  <si>
    <t xml:space="preserve">Irshad Muhammad </t>
  </si>
  <si>
    <t>17301-5079987-3</t>
  </si>
  <si>
    <t xml:space="preserve">Namrooz khan </t>
  </si>
  <si>
    <t>17301-0572252-3</t>
  </si>
  <si>
    <t xml:space="preserve">Abdul Jalil </t>
  </si>
  <si>
    <t>17301-6631747-5</t>
  </si>
  <si>
    <t xml:space="preserve">Orange </t>
  </si>
  <si>
    <t>17301-7193277-7</t>
  </si>
  <si>
    <t xml:space="preserve">Moin sher </t>
  </si>
  <si>
    <t>17301-0651181-3</t>
  </si>
  <si>
    <t xml:space="preserve">2 kg </t>
  </si>
  <si>
    <t xml:space="preserve">Urea 1 Bag, SSP 3 Bags                          </t>
  </si>
  <si>
    <t xml:space="preserve">Aurangzaib </t>
  </si>
  <si>
    <t>17301-4926854-5</t>
  </si>
  <si>
    <t xml:space="preserve">Jalal Khel, Peshawar </t>
  </si>
  <si>
    <t xml:space="preserve">Noor Ul Haq </t>
  </si>
  <si>
    <t>17301-2203845-3</t>
  </si>
  <si>
    <t>0301-2313474</t>
  </si>
  <si>
    <t xml:space="preserve">Sajjad Ali Shah </t>
  </si>
  <si>
    <t>17301-2071311-1</t>
  </si>
  <si>
    <t>0305-9777109</t>
  </si>
  <si>
    <t xml:space="preserve">Tawas Khel, Peshawar </t>
  </si>
  <si>
    <t>Abdur Raheem</t>
  </si>
  <si>
    <t>17301-1445690-3</t>
  </si>
  <si>
    <t>0333-2245952</t>
  </si>
  <si>
    <t xml:space="preserve">Sherzai, Peshawar </t>
  </si>
  <si>
    <t xml:space="preserve">Shehzad Gul </t>
  </si>
  <si>
    <t>42401-3351442-5</t>
  </si>
  <si>
    <t>0301-1917991</t>
  </si>
  <si>
    <t xml:space="preserve">Afzal Khel, Peshawar </t>
  </si>
  <si>
    <t xml:space="preserve">Zakir Shah </t>
  </si>
  <si>
    <t>17301-6543509-5</t>
  </si>
  <si>
    <t>0317-6983368</t>
  </si>
  <si>
    <t xml:space="preserve">Lalo Khel, Peshawar </t>
  </si>
  <si>
    <t xml:space="preserve">Qasam Khan </t>
  </si>
  <si>
    <t>0302-5516388</t>
  </si>
  <si>
    <t xml:space="preserve">Zangi Khel, Peshawar </t>
  </si>
  <si>
    <t xml:space="preserve">Haidar Ali </t>
  </si>
  <si>
    <t>17301-1563363-1</t>
  </si>
  <si>
    <t>0301-5966028</t>
  </si>
  <si>
    <t xml:space="preserve">Ghais Uddin </t>
  </si>
  <si>
    <t>17301-1543899-5</t>
  </si>
  <si>
    <t>0300-3950309</t>
  </si>
  <si>
    <t xml:space="preserve">Farooq Khan </t>
  </si>
  <si>
    <t>0302-5533915</t>
  </si>
  <si>
    <t xml:space="preserve">Said bar Khan </t>
  </si>
  <si>
    <t>17301-9900914-7</t>
  </si>
  <si>
    <t>0302-8361856</t>
  </si>
  <si>
    <t xml:space="preserve">Zar Khan </t>
  </si>
  <si>
    <t>17301-2080344-5</t>
  </si>
  <si>
    <t>0302-8765602</t>
  </si>
  <si>
    <t xml:space="preserve">Aza khel, Peshawar </t>
  </si>
  <si>
    <t xml:space="preserve">Imdad Khan </t>
  </si>
  <si>
    <t>17301-4850442-1</t>
  </si>
  <si>
    <t>0302-5914899</t>
  </si>
  <si>
    <t>Nak band, Peshawar</t>
  </si>
  <si>
    <t xml:space="preserve">Jahanzaib Khan </t>
  </si>
  <si>
    <t>17301-8253903-1</t>
  </si>
  <si>
    <t>0302-5592520</t>
  </si>
  <si>
    <t xml:space="preserve">Peer Muhammad </t>
  </si>
  <si>
    <t>17301-1414557-3</t>
  </si>
  <si>
    <t>0301-8882578</t>
  </si>
  <si>
    <t xml:space="preserve">Shabir Ahmad </t>
  </si>
  <si>
    <t>17301-8260045-5</t>
  </si>
  <si>
    <t>0308-4300461</t>
  </si>
  <si>
    <t xml:space="preserve">Fazal Raheem </t>
  </si>
  <si>
    <t>17301-1447177-7</t>
  </si>
  <si>
    <t>0305-5135533</t>
  </si>
  <si>
    <t>17301-1118688-5</t>
  </si>
  <si>
    <t>0302-8901928</t>
  </si>
  <si>
    <t xml:space="preserve">Toor Khel, Peshawar </t>
  </si>
  <si>
    <t xml:space="preserve">Zar taj </t>
  </si>
  <si>
    <t>17301-7687273-9</t>
  </si>
  <si>
    <t>0300-5937814</t>
  </si>
  <si>
    <t xml:space="preserve">Gul Ali Shah </t>
  </si>
  <si>
    <t>17301-9161023-7</t>
  </si>
  <si>
    <t>0304-9163058</t>
  </si>
  <si>
    <t xml:space="preserve">Sadu Khel, Peshawar </t>
  </si>
  <si>
    <t xml:space="preserve">Ameer Nawaz </t>
  </si>
  <si>
    <t>17301-5378546-9</t>
  </si>
  <si>
    <t>0300-9366415</t>
  </si>
  <si>
    <t>Zainul Abedin</t>
  </si>
  <si>
    <t>17301-9826146-5</t>
  </si>
  <si>
    <t>0305-7061387</t>
  </si>
  <si>
    <t xml:space="preserve">Tikka Khan </t>
  </si>
  <si>
    <t>0307-8513433</t>
  </si>
  <si>
    <t xml:space="preserve">Baterzia, Peshawar </t>
  </si>
  <si>
    <t xml:space="preserve">Sikandar Khan </t>
  </si>
  <si>
    <t>17301-8663834-3</t>
  </si>
  <si>
    <t>0300-3284117</t>
  </si>
  <si>
    <t>Zia ur Rehman</t>
  </si>
  <si>
    <t>17301-8325673-1</t>
  </si>
  <si>
    <t>0308-2810547</t>
  </si>
  <si>
    <t xml:space="preserve">Sadiq Ullah </t>
  </si>
  <si>
    <t>17301-3238864-9</t>
  </si>
  <si>
    <t>0300-2924284</t>
  </si>
  <si>
    <t xml:space="preserve">Sardar Sher </t>
  </si>
  <si>
    <t>17301-1466691-5</t>
  </si>
  <si>
    <t>0300-9039577</t>
  </si>
  <si>
    <t>Fazal Zaman</t>
  </si>
  <si>
    <t>17301-1592197-3</t>
  </si>
  <si>
    <t>0302-5531088</t>
  </si>
  <si>
    <t xml:space="preserve">Taj Wali Khan </t>
  </si>
  <si>
    <t>17301-8563448-1</t>
  </si>
  <si>
    <t>0306-5945401</t>
  </si>
  <si>
    <t>Gul Zaman</t>
  </si>
  <si>
    <t>17301-3691664-9</t>
  </si>
  <si>
    <t>0309-5252574</t>
  </si>
  <si>
    <t xml:space="preserve">Jaffar Khan </t>
  </si>
  <si>
    <t>0304-9168841</t>
  </si>
  <si>
    <t xml:space="preserve">Wali ur Rehman </t>
  </si>
  <si>
    <t>17301-1530565-5</t>
  </si>
  <si>
    <t>0312-7878557</t>
  </si>
  <si>
    <t>0307-5905213</t>
  </si>
  <si>
    <t xml:space="preserve">Gharib Sher </t>
  </si>
  <si>
    <t>173018-922665-3</t>
  </si>
  <si>
    <t>0305-9312789</t>
  </si>
  <si>
    <t xml:space="preserve">Aza Khel, Peshawar </t>
  </si>
  <si>
    <t xml:space="preserve">Ghani Subhan </t>
  </si>
  <si>
    <t>17301-1554211-1</t>
  </si>
  <si>
    <t>0300-9820555</t>
  </si>
  <si>
    <t xml:space="preserve">Said Mehmood </t>
  </si>
  <si>
    <t>17301-1469374-1</t>
  </si>
  <si>
    <t>0308-4276389</t>
  </si>
  <si>
    <t xml:space="preserve">Zahid Shah </t>
  </si>
  <si>
    <t>17301-9774372-1</t>
  </si>
  <si>
    <t>0301-8989959</t>
  </si>
  <si>
    <t xml:space="preserve">Awal Khan </t>
  </si>
  <si>
    <t>17301-1465307-1</t>
  </si>
  <si>
    <t>0302-9124672</t>
  </si>
  <si>
    <t>Jawad Ali Shah</t>
  </si>
  <si>
    <t>17301-8550060-3</t>
  </si>
  <si>
    <t>0302-5500004</t>
  </si>
  <si>
    <t xml:space="preserve">Luqman Shah </t>
  </si>
  <si>
    <t>0300-9004355</t>
  </si>
  <si>
    <t>Ibrar</t>
  </si>
  <si>
    <t>17301-3323279-7</t>
  </si>
  <si>
    <t>0302-5709115</t>
  </si>
  <si>
    <t xml:space="preserve">Khurshaid Khan </t>
  </si>
  <si>
    <t>17301-7088668-1</t>
  </si>
  <si>
    <t>0348-0962575</t>
  </si>
  <si>
    <t>Gul Rasool</t>
  </si>
  <si>
    <t>17301-4586413-3</t>
  </si>
  <si>
    <t>0308-5594736</t>
  </si>
  <si>
    <t xml:space="preserve">Shahid Khan </t>
  </si>
  <si>
    <t>17301-3535035-5</t>
  </si>
  <si>
    <t>0302-5583278</t>
  </si>
  <si>
    <t xml:space="preserve">Anwar Shah </t>
  </si>
  <si>
    <t>17301-1402202-1</t>
  </si>
  <si>
    <t>0302-8952556</t>
  </si>
  <si>
    <t xml:space="preserve">Noor Muhammad </t>
  </si>
  <si>
    <t>0301-5900626</t>
  </si>
  <si>
    <t>17301-1470642-3</t>
  </si>
  <si>
    <t>0346-9080451</t>
  </si>
  <si>
    <t xml:space="preserve">Wali Sher </t>
  </si>
  <si>
    <t>17301-6610474-9</t>
  </si>
  <si>
    <t>0304-8289215</t>
  </si>
  <si>
    <t>Wajid Aziz</t>
  </si>
  <si>
    <t>17301-8660119-1</t>
  </si>
  <si>
    <t>0309-5959685</t>
  </si>
  <si>
    <t>17301-4607175-9</t>
  </si>
  <si>
    <t>0300-5777168</t>
  </si>
  <si>
    <t xml:space="preserve">Muhammad Sajjad </t>
  </si>
  <si>
    <t>17301-2262784-9</t>
  </si>
  <si>
    <t>0302-5652957</t>
  </si>
  <si>
    <t xml:space="preserve">Sultan Muhammad </t>
  </si>
  <si>
    <t>17301-4220527-7</t>
  </si>
  <si>
    <t>0302-5254887</t>
  </si>
  <si>
    <t xml:space="preserve">Munawar Khan </t>
  </si>
  <si>
    <t>17301-1425251-3</t>
  </si>
  <si>
    <t>0302-8856865</t>
  </si>
  <si>
    <t>Zahir Shah</t>
  </si>
  <si>
    <t>17301-1556186-9</t>
  </si>
  <si>
    <t>0300-5898220</t>
  </si>
  <si>
    <t xml:space="preserve">Fazal Amin </t>
  </si>
  <si>
    <t>17301-0455412-9</t>
  </si>
  <si>
    <t>0302-5529272</t>
  </si>
  <si>
    <t xml:space="preserve">Atif Ullah </t>
  </si>
  <si>
    <t>17301-0809336-9</t>
  </si>
  <si>
    <t>0303-9618829</t>
  </si>
  <si>
    <t xml:space="preserve">Mena Dar Khan </t>
  </si>
  <si>
    <t>17301-5989838-7</t>
  </si>
  <si>
    <t>0301-5978376</t>
  </si>
  <si>
    <t>Muhammad Gul Nawaz</t>
  </si>
  <si>
    <t>17301-4095960-5</t>
  </si>
  <si>
    <t>0308-8262357</t>
  </si>
  <si>
    <t>0300-5848227</t>
  </si>
  <si>
    <t xml:space="preserve">Abid ur Rehman </t>
  </si>
  <si>
    <t>0308-5384450</t>
  </si>
  <si>
    <t xml:space="preserve">Nisar Khan </t>
  </si>
  <si>
    <t>Saddique Ur Rehman</t>
  </si>
  <si>
    <t>17301-1620312-7</t>
  </si>
  <si>
    <t>0306-8001291</t>
  </si>
  <si>
    <t xml:space="preserve">Walayat Sher </t>
  </si>
  <si>
    <t>17301-1605540-1</t>
  </si>
  <si>
    <t>0303-8526937</t>
  </si>
  <si>
    <t>0300-9020176</t>
  </si>
  <si>
    <t>Fodder</t>
  </si>
  <si>
    <t>DAP 1 bag, Urea 1 bag</t>
  </si>
  <si>
    <t>20kg</t>
  </si>
  <si>
    <t>Baterzai, Peshawar</t>
  </si>
  <si>
    <t>10 kg</t>
  </si>
  <si>
    <t xml:space="preserve">Gulsam khan </t>
  </si>
  <si>
    <t>0345-9073879</t>
  </si>
  <si>
    <t>Mam Khel, Peshawar</t>
  </si>
  <si>
    <t>20 kg</t>
  </si>
  <si>
    <t>0301-1536973</t>
  </si>
  <si>
    <t xml:space="preserve">Urea 1 Bag, DAP  1 Bag                                          </t>
  </si>
  <si>
    <t>Shehad gul</t>
  </si>
  <si>
    <t>17301-1612196-3</t>
  </si>
  <si>
    <t>0302-2310109</t>
  </si>
  <si>
    <t>Zahir shah</t>
  </si>
  <si>
    <t>Lalu Khel, Peshawar</t>
  </si>
  <si>
    <t xml:space="preserve">Bilal </t>
  </si>
  <si>
    <t>17301-3363151-9</t>
  </si>
  <si>
    <t>mamo khel, Peshawar</t>
  </si>
  <si>
    <t xml:space="preserve">Zareef khan </t>
  </si>
  <si>
    <t>17301-1427881-1</t>
  </si>
  <si>
    <t>0308-5323040</t>
  </si>
  <si>
    <t>Glib khel, Peshawar</t>
  </si>
  <si>
    <t xml:space="preserve">Munawar khan </t>
  </si>
  <si>
    <t>0336-6155568</t>
  </si>
  <si>
    <t xml:space="preserve">M Danyal </t>
  </si>
  <si>
    <t>17301-0109555-1</t>
  </si>
  <si>
    <t>0302-2578290</t>
  </si>
  <si>
    <t>tawas khel, Peshawar</t>
  </si>
  <si>
    <t xml:space="preserve">Zari baz khan </t>
  </si>
  <si>
    <t>17301-5116679-3</t>
  </si>
  <si>
    <t>0345-9125096</t>
  </si>
  <si>
    <t>Nakband, Peshawar</t>
  </si>
  <si>
    <t xml:space="preserve">Hastam khan </t>
  </si>
  <si>
    <t>17301-9855730-5</t>
  </si>
  <si>
    <t>0302-5988153</t>
  </si>
  <si>
    <t xml:space="preserve">Nisar khan </t>
  </si>
  <si>
    <t>afzal khel, Peshawar</t>
  </si>
  <si>
    <t xml:space="preserve">Isam taj </t>
  </si>
  <si>
    <t>42301-4605619-9</t>
  </si>
  <si>
    <t>0302-5587904</t>
  </si>
  <si>
    <t>Shafiq ur Rehman</t>
  </si>
  <si>
    <t>17301-3311246-3</t>
  </si>
  <si>
    <t>Sr No.</t>
  </si>
  <si>
    <t>Sr. No</t>
  </si>
  <si>
    <t>Contact No</t>
  </si>
  <si>
    <t>Type and Quantity of Fruit Plants</t>
  </si>
  <si>
    <t>Peach</t>
  </si>
  <si>
    <t>Plum</t>
  </si>
  <si>
    <t>Pecan</t>
  </si>
  <si>
    <t>Pear</t>
  </si>
  <si>
    <t>Area in Acre</t>
  </si>
  <si>
    <t>Observations</t>
  </si>
  <si>
    <t>Aligarama</t>
  </si>
  <si>
    <t>M.Iqbal Khan</t>
  </si>
  <si>
    <t>15602-0481686-3</t>
  </si>
  <si>
    <t>*</t>
  </si>
  <si>
    <t>Laiqat Ali</t>
  </si>
  <si>
    <t>15602-5702524-9</t>
  </si>
  <si>
    <t>Dagi</t>
  </si>
  <si>
    <t>Ahmad Khan</t>
  </si>
  <si>
    <t>15602-0343724-9</t>
  </si>
  <si>
    <t>Bara Bandai</t>
  </si>
  <si>
    <t>Nadar Khan</t>
  </si>
  <si>
    <t>15602-0343081-7</t>
  </si>
  <si>
    <t>Sarang Zeb</t>
  </si>
  <si>
    <t>15602-5748801-7</t>
  </si>
  <si>
    <t>Dherai</t>
  </si>
  <si>
    <t>Rahman Uddin</t>
  </si>
  <si>
    <t>15602-0496917-5</t>
  </si>
  <si>
    <t>15602-0797831-5</t>
  </si>
  <si>
    <t>Anwar Ali</t>
  </si>
  <si>
    <t>15602-2651317-9</t>
  </si>
  <si>
    <t>Ahmad Shah</t>
  </si>
  <si>
    <t>91509-0115379-9</t>
  </si>
  <si>
    <t>Koza Bandai</t>
  </si>
  <si>
    <t>Sahib Rawan</t>
  </si>
  <si>
    <t>15602-9350192-3</t>
  </si>
  <si>
    <t>Pir Muhammad Khan</t>
  </si>
  <si>
    <t>15602-6152885-9</t>
  </si>
  <si>
    <t>Sawar Khan</t>
  </si>
  <si>
    <t>15602-7645639-1</t>
  </si>
  <si>
    <t>M. Aleem Khan</t>
  </si>
  <si>
    <t>15602-0383278-5</t>
  </si>
  <si>
    <t>Muzafar Khan</t>
  </si>
  <si>
    <t>15602-0392695-1</t>
  </si>
  <si>
    <t>Riaz Ali</t>
  </si>
  <si>
    <t>15602-8539141-9</t>
  </si>
  <si>
    <t>Sami Ullah Khan</t>
  </si>
  <si>
    <t>15604-0358346-5</t>
  </si>
  <si>
    <t>Ajab Khan</t>
  </si>
  <si>
    <t>15602-7144242-1</t>
  </si>
  <si>
    <t>Abdul Samad Khan</t>
  </si>
  <si>
    <t>15602-0498878-5</t>
  </si>
  <si>
    <t>Muhammad Ali Khan</t>
  </si>
  <si>
    <t>15602-7511327-7</t>
  </si>
  <si>
    <t>Sharif Abad</t>
  </si>
  <si>
    <t>Nasir Ullah</t>
  </si>
  <si>
    <t>15602-0368209-3</t>
  </si>
  <si>
    <t>Sharif Ullah Khan</t>
  </si>
  <si>
    <t>15604-0342017-5</t>
  </si>
  <si>
    <t>Muhammad Saleem</t>
  </si>
  <si>
    <t>15602-0341815-1</t>
  </si>
  <si>
    <t>Muhammad Ayaz</t>
  </si>
  <si>
    <t>15602-0862728-7</t>
  </si>
  <si>
    <t>Waqar Ali</t>
  </si>
  <si>
    <t>15602-0784352-7</t>
  </si>
  <si>
    <t>Galoch</t>
  </si>
  <si>
    <t>Aftab Ali</t>
  </si>
  <si>
    <t>15604-0350310-7</t>
  </si>
  <si>
    <t>Said Hanan</t>
  </si>
  <si>
    <t>15602-0223844-7</t>
  </si>
  <si>
    <t>Dera Wadan</t>
  </si>
  <si>
    <t>15602-2693887-3</t>
  </si>
  <si>
    <t>15602-0489466-9</t>
  </si>
  <si>
    <t>Sultan Ali</t>
  </si>
  <si>
    <t>15601-1040124-7</t>
  </si>
  <si>
    <t>Zaker Khan</t>
  </si>
  <si>
    <t>15602-5763787-5</t>
  </si>
  <si>
    <t>15602-4153968-7</t>
  </si>
  <si>
    <t>Taghma</t>
  </si>
  <si>
    <t>Abdul Wadood</t>
  </si>
  <si>
    <t>15602-2316882-3</t>
  </si>
  <si>
    <r>
      <rPr>
        <sz val="12"/>
        <color rgb="FFFF0000"/>
        <rFont val="Arial"/>
        <family val="2"/>
      </rPr>
      <t>(1)</t>
    </r>
    <r>
      <rPr>
        <sz val="12"/>
        <color theme="1"/>
        <rFont val="Arial"/>
        <family val="2"/>
      </rPr>
      <t xml:space="preserve"> very poor record keeping </t>
    </r>
    <r>
      <rPr>
        <sz val="12"/>
        <color rgb="FFFF0000"/>
        <rFont val="Arial"/>
        <family val="2"/>
      </rPr>
      <t xml:space="preserve">(2) </t>
    </r>
    <r>
      <rPr>
        <sz val="12"/>
        <color theme="1"/>
        <rFont val="Arial"/>
        <family val="2"/>
      </rPr>
      <t xml:space="preserve">Inappropriate identity of interventions (farmer name instead of watercourse Number) </t>
    </r>
    <r>
      <rPr>
        <sz val="12"/>
        <color rgb="FFFF0000"/>
        <rFont val="Arial"/>
        <family val="2"/>
      </rPr>
      <t>(3 )</t>
    </r>
    <r>
      <rPr>
        <sz val="12"/>
        <color theme="1"/>
        <rFont val="Arial"/>
        <family val="2"/>
      </rPr>
      <t xml:space="preserve"> Lake of coordination between Agri: Extension. ONFWM &amp; Agri Engg Dept </t>
    </r>
    <r>
      <rPr>
        <sz val="12"/>
        <color rgb="FFFF0000"/>
        <rFont val="Arial"/>
        <family val="2"/>
      </rPr>
      <t>(4)</t>
    </r>
    <r>
      <rPr>
        <sz val="12"/>
        <color theme="1"/>
        <rFont val="Arial"/>
        <family val="2"/>
      </rPr>
      <t xml:space="preserve"> project name not mentioned on schemes </t>
    </r>
    <r>
      <rPr>
        <sz val="12"/>
        <color rgb="FFFF0000"/>
        <rFont val="Arial"/>
        <family val="2"/>
      </rPr>
      <t>(5)</t>
    </r>
    <r>
      <rPr>
        <sz val="12"/>
        <color theme="1"/>
        <rFont val="Arial"/>
        <family val="2"/>
      </rPr>
      <t xml:space="preserve"> STF data not avilable.</t>
    </r>
  </si>
  <si>
    <t>AGRICULTURE EXTENSION F.YEAR 2022-23</t>
  </si>
  <si>
    <t>AGRICULTURE EXTENSION</t>
  </si>
  <si>
    <t>F.Year 2020-21 (Acres)</t>
  </si>
  <si>
    <t>F. Year 2021-22 ( Acres)</t>
  </si>
  <si>
    <t>F.Year 2022-23 (Acres)</t>
  </si>
  <si>
    <t>F.Year 2023-24 (Acres)</t>
  </si>
  <si>
    <t xml:space="preserve"> submitted (Acre) for Verification/Re-verification</t>
  </si>
  <si>
    <t xml:space="preserve">Fruit </t>
  </si>
  <si>
    <t>Fodder Crops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</si>
</sst>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_(* #,##0_);_(* \(#,##0\);_(* &quot;-&quot;??_);_(@_)"/>
    <numFmt numFmtId="165" formatCode="[$-409]d\-mmm\-yyyy;@"/>
    <numFmt numFmtId="166" formatCode="0.0000"/>
    <numFmt numFmtId="167" formatCode="[$-409]d\-mmm\-yy;@"/>
    <numFmt numFmtId="168" formatCode="0;[Red]0"/>
    <numFmt numFmtId="169" formatCode="0.000"/>
    <numFmt numFmtId="170" formatCode="0.0"/>
    <numFmt numFmtId="171" formatCode="0.000000"/>
    <numFmt numFmtId="172" formatCode="dd\.mm\.yy;@"/>
    <numFmt numFmtId="173" formatCode="0.00000"/>
    <numFmt numFmtId="174" formatCode="dd/mm/yyyy;@"/>
    <numFmt numFmtId="175" formatCode="0.0000000"/>
    <numFmt numFmtId="176" formatCode="0_);[Red]\(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000000"/>
      <name val="Arial"/>
      <family val="2"/>
    </font>
    <font>
      <sz val="16"/>
      <color theme="1"/>
      <name val="Arial"/>
      <family val="2"/>
    </font>
    <font>
      <sz val="12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32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" fontId="3" fillId="0" borderId="15" xfId="1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7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2" fillId="8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1" fontId="13" fillId="2" borderId="1" xfId="0" quotePrefix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74" fontId="13" fillId="2" borderId="1" xfId="0" applyNumberFormat="1" applyFont="1" applyFill="1" applyBorder="1" applyAlignment="1">
      <alignment horizontal="center" vertical="center" wrapText="1"/>
    </xf>
    <xf numFmtId="174" fontId="11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2" fillId="2" borderId="1" xfId="0" quotePrefix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3" fontId="11" fillId="0" borderId="1" xfId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6" fontId="13" fillId="2" borderId="1" xfId="1" applyNumberFormat="1" applyFont="1" applyFill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3" fontId="13" fillId="2" borderId="1" xfId="1" applyNumberFormat="1" applyFont="1" applyFill="1" applyBorder="1" applyAlignment="1">
      <alignment horizontal="center" vertical="center" wrapText="1"/>
    </xf>
    <xf numFmtId="168" fontId="12" fillId="2" borderId="1" xfId="0" quotePrefix="1" applyNumberFormat="1" applyFont="1" applyFill="1" applyBorder="1" applyAlignment="1">
      <alignment horizontal="center" vertical="center" wrapText="1"/>
    </xf>
    <xf numFmtId="169" fontId="12" fillId="2" borderId="1" xfId="0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" fontId="13" fillId="0" borderId="1" xfId="10" applyNumberFormat="1" applyFont="1" applyFill="1" applyBorder="1" applyAlignment="1">
      <alignment horizontal="center" vertical="center" wrapText="1"/>
    </xf>
    <xf numFmtId="0" fontId="13" fillId="0" borderId="1" xfId="10" applyFont="1" applyBorder="1" applyAlignment="1">
      <alignment horizontal="center" vertical="center" wrapText="1"/>
    </xf>
    <xf numFmtId="0" fontId="11" fillId="0" borderId="1" xfId="10" applyFont="1" applyBorder="1" applyAlignment="1">
      <alignment horizontal="center" vertical="center" wrapText="1"/>
    </xf>
    <xf numFmtId="0" fontId="12" fillId="2" borderId="1" xfId="10" applyFont="1" applyFill="1" applyBorder="1" applyAlignment="1">
      <alignment horizontal="center" vertical="center" wrapText="1"/>
    </xf>
    <xf numFmtId="1" fontId="12" fillId="2" borderId="1" xfId="10" applyNumberFormat="1" applyFont="1" applyFill="1" applyBorder="1" applyAlignment="1">
      <alignment horizontal="center" vertical="center" wrapText="1"/>
    </xf>
    <xf numFmtId="0" fontId="12" fillId="2" borderId="1" xfId="10" applyNumberFormat="1" applyFont="1" applyFill="1" applyBorder="1" applyAlignment="1">
      <alignment horizontal="center" vertical="center" wrapText="1"/>
    </xf>
    <xf numFmtId="0" fontId="14" fillId="0" borderId="1" xfId="10" applyFont="1" applyBorder="1" applyAlignment="1">
      <alignment horizontal="center" vertical="center" wrapText="1"/>
    </xf>
    <xf numFmtId="0" fontId="13" fillId="2" borderId="1" xfId="10" applyFont="1" applyFill="1" applyBorder="1" applyAlignment="1">
      <alignment horizontal="center" vertical="center" wrapText="1"/>
    </xf>
    <xf numFmtId="14" fontId="12" fillId="0" borderId="1" xfId="10" applyNumberFormat="1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3" fontId="12" fillId="0" borderId="1" xfId="10" applyNumberFormat="1" applyFont="1" applyFill="1" applyBorder="1" applyAlignment="1">
      <alignment horizontal="center" vertical="center" wrapText="1"/>
    </xf>
    <xf numFmtId="0" fontId="12" fillId="2" borderId="1" xfId="8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5" fillId="7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5" fillId="8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70" fontId="11" fillId="0" borderId="1" xfId="0" applyNumberFormat="1" applyFont="1" applyBorder="1" applyAlignment="1">
      <alignment horizontal="center" vertical="center" wrapText="1"/>
    </xf>
    <xf numFmtId="0" fontId="11" fillId="0" borderId="6" xfId="10" applyFont="1" applyBorder="1" applyAlignment="1">
      <alignment horizontal="center" vertical="center" wrapText="1"/>
    </xf>
    <xf numFmtId="0" fontId="0" fillId="0" borderId="0" xfId="10" applyFont="1" applyBorder="1" applyAlignment="1">
      <alignment vertical="center" wrapText="1"/>
    </xf>
    <xf numFmtId="0" fontId="18" fillId="12" borderId="1" xfId="1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9" fillId="7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9" fillId="4" borderId="1" xfId="0" applyNumberFormat="1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9" fillId="8" borderId="1" xfId="0" applyNumberFormat="1" applyFont="1" applyFill="1" applyBorder="1" applyAlignment="1">
      <alignment horizontal="center" vertical="center" wrapText="1"/>
    </xf>
    <xf numFmtId="0" fontId="18" fillId="10" borderId="1" xfId="1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6" fillId="0" borderId="0" xfId="0" applyFont="1"/>
    <xf numFmtId="0" fontId="20" fillId="4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" fontId="11" fillId="2" borderId="1" xfId="0" quotePrefix="1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1" fillId="2" borderId="1" xfId="0" quotePrefix="1" applyFont="1" applyFill="1" applyBorder="1" applyAlignment="1">
      <alignment horizontal="center" vertical="center" wrapText="1"/>
    </xf>
    <xf numFmtId="175" fontId="13" fillId="2" borderId="1" xfId="0" applyNumberFormat="1" applyFont="1" applyFill="1" applyBorder="1" applyAlignment="1">
      <alignment horizontal="center" vertical="center" wrapText="1"/>
    </xf>
    <xf numFmtId="173" fontId="13" fillId="2" borderId="1" xfId="0" applyNumberFormat="1" applyFont="1" applyFill="1" applyBorder="1" applyAlignment="1">
      <alignment horizontal="center" vertical="center" wrapText="1"/>
    </xf>
    <xf numFmtId="171" fontId="13" fillId="2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5" fillId="6" borderId="1" xfId="0" applyNumberFormat="1" applyFont="1" applyFill="1" applyBorder="1" applyAlignment="1">
      <alignment horizontal="center" vertical="center" wrapText="1"/>
    </xf>
    <xf numFmtId="0" fontId="10" fillId="7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8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8" fillId="5" borderId="1" xfId="0" applyFont="1" applyFill="1" applyBorder="1" applyAlignment="1">
      <alignment horizontal="center" vertical="center" wrapText="1"/>
    </xf>
    <xf numFmtId="0" fontId="19" fillId="6" borderId="1" xfId="0" applyNumberFormat="1" applyFont="1" applyFill="1" applyBorder="1" applyAlignment="1">
      <alignment horizontal="center" vertical="center" wrapText="1"/>
    </xf>
    <xf numFmtId="0" fontId="18" fillId="7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18" fillId="8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center" vertical="center" wrapText="1"/>
    </xf>
    <xf numFmtId="0" fontId="18" fillId="9" borderId="1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10" applyNumberFormat="1" applyFont="1" applyFill="1" applyBorder="1" applyAlignment="1">
      <alignment horizontal="center" vertical="center" wrapText="1"/>
    </xf>
    <xf numFmtId="49" fontId="13" fillId="0" borderId="1" xfId="10" applyNumberFormat="1" applyFont="1" applyFill="1" applyBorder="1" applyAlignment="1">
      <alignment horizontal="center" vertical="center" wrapText="1"/>
    </xf>
    <xf numFmtId="172" fontId="12" fillId="0" borderId="1" xfId="10" applyNumberFormat="1" applyFont="1" applyFill="1" applyBorder="1" applyAlignment="1">
      <alignment horizontal="center" vertical="center" wrapText="1"/>
    </xf>
    <xf numFmtId="0" fontId="11" fillId="0" borderId="1" xfId="10" applyFont="1" applyBorder="1" applyAlignment="1">
      <alignment horizontal="center" vertical="center" wrapText="1"/>
    </xf>
    <xf numFmtId="2" fontId="13" fillId="0" borderId="1" xfId="1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71" fontId="11" fillId="0" borderId="1" xfId="10" applyNumberFormat="1" applyFont="1" applyBorder="1" applyAlignment="1">
      <alignment horizontal="center" vertical="center" wrapText="1"/>
    </xf>
    <xf numFmtId="14" fontId="11" fillId="0" borderId="1" xfId="10" applyNumberFormat="1" applyFont="1" applyBorder="1" applyAlignment="1">
      <alignment horizontal="center" vertical="center" wrapText="1"/>
    </xf>
    <xf numFmtId="1" fontId="13" fillId="0" borderId="1" xfId="0" quotePrefix="1" applyNumberFormat="1" applyFont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center" vertical="center" wrapText="1"/>
    </xf>
    <xf numFmtId="1" fontId="11" fillId="0" borderId="1" xfId="10" applyNumberFormat="1" applyFont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168" fontId="13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10" applyFont="1" applyFill="1" applyBorder="1" applyAlignment="1">
      <alignment horizontal="center" vertical="center" wrapText="1"/>
    </xf>
    <xf numFmtId="1" fontId="11" fillId="0" borderId="1" xfId="1" applyNumberFormat="1" applyFont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9" fillId="7" borderId="3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9" fillId="4" borderId="3" xfId="0" applyNumberFormat="1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9" fillId="8" borderId="3" xfId="0" applyNumberFormat="1" applyFont="1" applyFill="1" applyBorder="1" applyAlignment="1">
      <alignment horizontal="center" vertical="center" wrapText="1"/>
    </xf>
    <xf numFmtId="0" fontId="18" fillId="9" borderId="19" xfId="0" applyFont="1" applyFill="1" applyBorder="1" applyAlignment="1">
      <alignment horizontal="center" vertical="center" wrapText="1"/>
    </xf>
    <xf numFmtId="0" fontId="18" fillId="9" borderId="2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2" fontId="12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1" fontId="11" fillId="0" borderId="1" xfId="0" quotePrefix="1" applyNumberFormat="1" applyFont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171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171" fontId="13" fillId="0" borderId="1" xfId="0" applyNumberFormat="1" applyFont="1" applyBorder="1" applyAlignment="1">
      <alignment horizontal="center" vertical="center" wrapText="1"/>
    </xf>
    <xf numFmtId="1" fontId="13" fillId="0" borderId="1" xfId="7" applyNumberFormat="1" applyFont="1" applyFill="1" applyBorder="1" applyAlignment="1">
      <alignment horizontal="center" vertical="center" wrapText="1"/>
    </xf>
    <xf numFmtId="0" fontId="13" fillId="0" borderId="1" xfId="7" applyNumberFormat="1" applyFont="1" applyFill="1" applyBorder="1" applyAlignment="1">
      <alignment horizontal="center" vertical="center" wrapText="1"/>
    </xf>
    <xf numFmtId="2" fontId="13" fillId="0" borderId="1" xfId="7" applyNumberFormat="1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3" fillId="0" borderId="1" xfId="7" quotePrefix="1" applyNumberFormat="1" applyFont="1" applyFill="1" applyBorder="1" applyAlignment="1">
      <alignment horizontal="center" vertical="center" wrapText="1"/>
    </xf>
    <xf numFmtId="171" fontId="13" fillId="0" borderId="1" xfId="7" applyNumberFormat="1" applyFont="1" applyFill="1" applyBorder="1" applyAlignment="1">
      <alignment horizontal="center" vertical="center" wrapText="1"/>
    </xf>
    <xf numFmtId="174" fontId="11" fillId="0" borderId="1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1" xfId="7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 wrapText="1"/>
    </xf>
    <xf numFmtId="0" fontId="11" fillId="4" borderId="1" xfId="0" quotePrefix="1" applyFont="1" applyFill="1" applyBorder="1" applyAlignment="1">
      <alignment horizontal="center" vertical="center" wrapText="1"/>
    </xf>
    <xf numFmtId="0" fontId="14" fillId="0" borderId="1" xfId="7" applyFont="1" applyBorder="1" applyAlignment="1">
      <alignment horizontal="center" vertical="center" wrapText="1"/>
    </xf>
    <xf numFmtId="0" fontId="11" fillId="0" borderId="1" xfId="7" applyFont="1" applyBorder="1" applyAlignment="1">
      <alignment horizontal="center" vertical="center" wrapText="1"/>
    </xf>
    <xf numFmtId="1" fontId="13" fillId="0" borderId="1" xfId="7" applyNumberFormat="1" applyFont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72" fontId="12" fillId="0" borderId="1" xfId="0" applyNumberFormat="1" applyFont="1" applyFill="1" applyBorder="1" applyAlignment="1">
      <alignment horizontal="center"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5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12" borderId="1" xfId="0" applyFont="1" applyFill="1" applyBorder="1" applyAlignment="1">
      <alignment vertical="center"/>
    </xf>
    <xf numFmtId="0" fontId="10" fillId="1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24" fillId="14" borderId="1" xfId="0" applyFont="1" applyFill="1" applyBorder="1" applyAlignment="1">
      <alignment horizontal="center" vertical="center"/>
    </xf>
    <xf numFmtId="0" fontId="2" fillId="11" borderId="4" xfId="10" applyFont="1" applyFill="1" applyBorder="1" applyAlignment="1">
      <alignment horizontal="center" vertical="center" wrapText="1"/>
    </xf>
    <xf numFmtId="0" fontId="2" fillId="11" borderId="4" xfId="10" applyFont="1" applyFill="1" applyBorder="1" applyAlignment="1">
      <alignment horizontal="left" vertical="center" wrapText="1"/>
    </xf>
    <xf numFmtId="0" fontId="2" fillId="11" borderId="1" xfId="1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/>
    <xf numFmtId="0" fontId="0" fillId="2" borderId="1" xfId="0" applyFill="1" applyBorder="1" applyAlignment="1">
      <alignment horizontal="left" vertical="center" wrapText="1"/>
    </xf>
    <xf numFmtId="0" fontId="23" fillId="4" borderId="12" xfId="0" applyFont="1" applyFill="1" applyBorder="1" applyAlignment="1"/>
    <xf numFmtId="0" fontId="23" fillId="4" borderId="13" xfId="0" applyFont="1" applyFill="1" applyBorder="1" applyAlignment="1"/>
    <xf numFmtId="0" fontId="23" fillId="4" borderId="14" xfId="0" applyFont="1" applyFill="1" applyBorder="1" applyAlignment="1"/>
    <xf numFmtId="0" fontId="11" fillId="14" borderId="1" xfId="0" applyFont="1" applyFill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center" vertical="center" wrapText="1"/>
    </xf>
    <xf numFmtId="14" fontId="11" fillId="14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7" fillId="13" borderId="1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5" fillId="15" borderId="1" xfId="0" applyFont="1" applyFill="1" applyBorder="1" applyAlignment="1">
      <alignment horizontal="center" vertical="center" wrapText="1"/>
    </xf>
    <xf numFmtId="0" fontId="22" fillId="0" borderId="0" xfId="0" applyFont="1"/>
    <xf numFmtId="0" fontId="25" fillId="15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18" fillId="10" borderId="1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left" vertical="center"/>
    </xf>
    <xf numFmtId="0" fontId="21" fillId="4" borderId="13" xfId="0" applyFont="1" applyFill="1" applyBorder="1" applyAlignment="1">
      <alignment horizontal="left" vertical="center"/>
    </xf>
    <xf numFmtId="0" fontId="21" fillId="4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15" borderId="4" xfId="0" applyFont="1" applyFill="1" applyBorder="1" applyAlignment="1">
      <alignment horizontal="center"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8" fillId="11" borderId="1" xfId="10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 wrapText="1"/>
    </xf>
    <xf numFmtId="0" fontId="25" fillId="15" borderId="3" xfId="0" applyFont="1" applyFill="1" applyBorder="1" applyAlignment="1">
      <alignment horizontal="center" vertical="center" wrapText="1"/>
    </xf>
    <xf numFmtId="0" fontId="18" fillId="16" borderId="1" xfId="0" applyFont="1" applyFill="1" applyBorder="1" applyAlignment="1">
      <alignment horizontal="center" vertical="center" wrapText="1"/>
    </xf>
    <xf numFmtId="0" fontId="18" fillId="16" borderId="1" xfId="0" applyFont="1" applyFill="1" applyBorder="1" applyAlignment="1">
      <alignment horizontal="center" vertical="center" wrapText="1"/>
    </xf>
    <xf numFmtId="0" fontId="19" fillId="16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3" xfId="0" applyBorder="1" applyAlignment="1">
      <alignment horizontal="center"/>
    </xf>
    <xf numFmtId="0" fontId="18" fillId="4" borderId="12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8" fillId="16" borderId="3" xfId="0" applyFont="1" applyFill="1" applyBorder="1" applyAlignment="1">
      <alignment horizontal="center" vertical="center" wrapText="1"/>
    </xf>
    <xf numFmtId="0" fontId="18" fillId="16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17" borderId="27" xfId="0" applyFont="1" applyFill="1" applyBorder="1" applyAlignment="1">
      <alignment horizontal="center" vertical="center" wrapText="1"/>
    </xf>
    <xf numFmtId="0" fontId="2" fillId="17" borderId="16" xfId="0" applyFont="1" applyFill="1" applyBorder="1" applyAlignment="1">
      <alignment horizontal="center" vertical="center" wrapText="1"/>
    </xf>
    <xf numFmtId="0" fontId="2" fillId="17" borderId="28" xfId="0" applyFont="1" applyFill="1" applyBorder="1" applyAlignment="1">
      <alignment horizontal="center" vertical="center" wrapText="1"/>
    </xf>
    <xf numFmtId="0" fontId="2" fillId="17" borderId="17" xfId="0" applyFont="1" applyFill="1" applyBorder="1" applyAlignment="1">
      <alignment horizontal="center" vertical="center" wrapText="1"/>
    </xf>
    <xf numFmtId="0" fontId="2" fillId="17" borderId="8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7" fillId="12" borderId="13" xfId="0" applyFont="1" applyFill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center" vertical="center" wrapText="1"/>
    </xf>
    <xf numFmtId="0" fontId="7" fillId="12" borderId="1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</cellXfs>
  <cellStyles count="12">
    <cellStyle name="Comma" xfId="1" builtinId="3"/>
    <cellStyle name="Comma 2" xfId="3"/>
    <cellStyle name="Comma 2 2" xfId="5"/>
    <cellStyle name="Comma 2 3" xfId="11"/>
    <cellStyle name="Comma 3" xfId="8"/>
    <cellStyle name="Normal" xfId="0" builtinId="0"/>
    <cellStyle name="Normal 2" xfId="2"/>
    <cellStyle name="Normal 2 2" xfId="10"/>
    <cellStyle name="Normal 3" xfId="4"/>
    <cellStyle name="Normal 3 2" xfId="6"/>
    <cellStyle name="Normal 3 3" xfId="9"/>
    <cellStyle name="Normal 4" xfId="7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man%202022-23%20Kohat%2006%20.08%20.2024\SFT%20data\Small%20Daim\SFT%20Data%20NPECABAP%20(2023-24)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al"/>
      <sheetName val="Technical"/>
      <sheetName val="Financial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tabSelected="1" zoomScale="59" zoomScaleNormal="59" workbookViewId="0">
      <selection activeCell="D8" sqref="D8"/>
    </sheetView>
  </sheetViews>
  <sheetFormatPr defaultRowHeight="15" x14ac:dyDescent="0.25"/>
  <cols>
    <col min="2" max="2" width="29.85546875" customWidth="1"/>
    <col min="3" max="3" width="22" customWidth="1"/>
    <col min="4" max="4" width="22.5703125" customWidth="1"/>
    <col min="5" max="5" width="18.7109375" customWidth="1"/>
    <col min="6" max="6" width="18.28515625" customWidth="1"/>
    <col min="7" max="7" width="24.7109375" customWidth="1"/>
    <col min="8" max="8" width="22.140625" customWidth="1"/>
    <col min="9" max="9" width="19.42578125" customWidth="1"/>
    <col min="10" max="10" width="20" customWidth="1"/>
    <col min="11" max="11" width="24" customWidth="1"/>
    <col min="12" max="12" width="27.5703125" customWidth="1"/>
    <col min="13" max="13" width="26.42578125" customWidth="1"/>
    <col min="14" max="14" width="20.7109375" customWidth="1"/>
    <col min="15" max="15" width="21.140625" customWidth="1"/>
    <col min="16" max="16" width="24.7109375" customWidth="1"/>
    <col min="17" max="17" width="29.85546875" customWidth="1"/>
    <col min="18" max="18" width="16.28515625" customWidth="1"/>
    <col min="19" max="19" width="13.7109375" customWidth="1"/>
    <col min="20" max="20" width="16.28515625" customWidth="1"/>
    <col min="21" max="21" width="18.28515625" customWidth="1"/>
    <col min="22" max="22" width="16" customWidth="1"/>
    <col min="23" max="23" width="19.85546875" customWidth="1"/>
    <col min="24" max="24" width="25" customWidth="1"/>
    <col min="25" max="25" width="16" customWidth="1"/>
    <col min="26" max="26" width="22" customWidth="1"/>
    <col min="27" max="27" width="27" customWidth="1"/>
    <col min="28" max="28" width="15.7109375" customWidth="1"/>
    <col min="29" max="29" width="14.7109375" customWidth="1"/>
    <col min="30" max="30" width="17.140625" customWidth="1"/>
    <col min="31" max="31" width="24.140625" customWidth="1"/>
    <col min="32" max="32" width="49" customWidth="1"/>
  </cols>
  <sheetData>
    <row r="1" spans="1:32" s="2" customFormat="1" x14ac:dyDescent="0.25"/>
    <row r="2" spans="1:32" s="2" customFormat="1" ht="75" customHeight="1" x14ac:dyDescent="0.25">
      <c r="B2" s="104" t="s">
        <v>967</v>
      </c>
      <c r="C2" s="104"/>
      <c r="D2" s="104"/>
      <c r="E2" s="104"/>
      <c r="F2" s="104"/>
      <c r="G2" s="104"/>
      <c r="H2" s="104"/>
      <c r="I2" s="104"/>
      <c r="J2" s="104"/>
      <c r="K2" s="104"/>
    </row>
    <row r="3" spans="1:32" s="2" customFormat="1" x14ac:dyDescent="0.25"/>
    <row r="4" spans="1:32" s="2" customFormat="1" x14ac:dyDescent="0.25"/>
    <row r="5" spans="1:32" s="103" customFormat="1" ht="90" customHeight="1" x14ac:dyDescent="0.3">
      <c r="A5" s="93" t="s">
        <v>616</v>
      </c>
      <c r="B5" s="93" t="s">
        <v>617</v>
      </c>
      <c r="C5" s="93" t="s">
        <v>618</v>
      </c>
      <c r="D5" s="93" t="s">
        <v>3</v>
      </c>
      <c r="E5" s="93" t="s">
        <v>620</v>
      </c>
      <c r="F5" s="93" t="s">
        <v>64</v>
      </c>
      <c r="G5" s="93" t="s">
        <v>619</v>
      </c>
      <c r="H5" s="93" t="s">
        <v>621</v>
      </c>
      <c r="I5" s="93" t="s">
        <v>622</v>
      </c>
      <c r="J5" s="93" t="s">
        <v>623</v>
      </c>
      <c r="K5" s="93" t="s">
        <v>624</v>
      </c>
      <c r="L5" s="93" t="s">
        <v>625</v>
      </c>
      <c r="M5" s="93" t="s">
        <v>7</v>
      </c>
      <c r="N5" s="93" t="s">
        <v>626</v>
      </c>
      <c r="O5" s="93" t="s">
        <v>627</v>
      </c>
      <c r="P5" s="93" t="s">
        <v>915</v>
      </c>
      <c r="Q5" s="93" t="s">
        <v>628</v>
      </c>
      <c r="R5" s="94" t="s">
        <v>191</v>
      </c>
      <c r="S5" s="94" t="s">
        <v>587</v>
      </c>
      <c r="T5" s="94" t="s">
        <v>193</v>
      </c>
      <c r="U5" s="94" t="s">
        <v>969</v>
      </c>
      <c r="V5" s="95" t="s">
        <v>191</v>
      </c>
      <c r="W5" s="95" t="s">
        <v>192</v>
      </c>
      <c r="X5" s="96" t="s">
        <v>971</v>
      </c>
      <c r="Y5" s="97" t="s">
        <v>191</v>
      </c>
      <c r="Z5" s="97" t="s">
        <v>192</v>
      </c>
      <c r="AA5" s="98" t="s">
        <v>970</v>
      </c>
      <c r="AB5" s="99" t="s">
        <v>191</v>
      </c>
      <c r="AC5" s="99" t="s">
        <v>192</v>
      </c>
      <c r="AD5" s="100" t="s">
        <v>438</v>
      </c>
      <c r="AE5" s="101" t="s">
        <v>654</v>
      </c>
      <c r="AF5" s="102" t="s">
        <v>12</v>
      </c>
    </row>
    <row r="6" spans="1:32" s="2" customFormat="1" ht="80.099999999999994" customHeight="1" x14ac:dyDescent="0.25">
      <c r="A6" s="29">
        <v>1</v>
      </c>
      <c r="B6" s="30" t="s">
        <v>275</v>
      </c>
      <c r="C6" s="31" t="s">
        <v>24</v>
      </c>
      <c r="D6" s="30" t="s">
        <v>782</v>
      </c>
      <c r="E6" s="30" t="s">
        <v>78</v>
      </c>
      <c r="F6" s="30" t="s">
        <v>101</v>
      </c>
      <c r="G6" s="30" t="s">
        <v>101</v>
      </c>
      <c r="H6" s="32">
        <v>6</v>
      </c>
      <c r="I6" s="32">
        <v>15</v>
      </c>
      <c r="J6" s="30">
        <v>32</v>
      </c>
      <c r="K6" s="30" t="s">
        <v>276</v>
      </c>
      <c r="L6" s="33" t="s">
        <v>277</v>
      </c>
      <c r="M6" s="30" t="s">
        <v>781</v>
      </c>
      <c r="N6" s="30" t="s">
        <v>278</v>
      </c>
      <c r="O6" s="30">
        <v>71.819654999999997</v>
      </c>
      <c r="P6" s="34">
        <v>55</v>
      </c>
      <c r="Q6" s="35" t="s">
        <v>279</v>
      </c>
      <c r="R6" s="36"/>
      <c r="S6" s="37"/>
      <c r="T6" s="29">
        <v>896855</v>
      </c>
      <c r="U6" s="38" t="s">
        <v>268</v>
      </c>
      <c r="V6" s="34"/>
      <c r="W6" s="34"/>
      <c r="X6" s="29">
        <v>559396</v>
      </c>
      <c r="Y6" s="29"/>
      <c r="Z6" s="39"/>
      <c r="AA6" s="29">
        <v>160764</v>
      </c>
      <c r="AB6" s="32"/>
      <c r="AC6" s="32"/>
      <c r="AD6" s="29">
        <v>896855</v>
      </c>
      <c r="AE6" s="40" t="s">
        <v>546</v>
      </c>
      <c r="AF6" s="36"/>
    </row>
    <row r="7" spans="1:32" s="2" customFormat="1" ht="80.099999999999994" customHeight="1" x14ac:dyDescent="0.25">
      <c r="A7" s="29">
        <v>2</v>
      </c>
      <c r="B7" s="30" t="s">
        <v>269</v>
      </c>
      <c r="C7" s="31" t="s">
        <v>24</v>
      </c>
      <c r="D7" s="30" t="s">
        <v>782</v>
      </c>
      <c r="E7" s="30" t="s">
        <v>78</v>
      </c>
      <c r="F7" s="30" t="s">
        <v>78</v>
      </c>
      <c r="G7" s="30" t="s">
        <v>924</v>
      </c>
      <c r="H7" s="32">
        <v>6</v>
      </c>
      <c r="I7" s="32">
        <v>15</v>
      </c>
      <c r="J7" s="30">
        <v>65</v>
      </c>
      <c r="K7" s="30" t="s">
        <v>271</v>
      </c>
      <c r="L7" s="33" t="s">
        <v>272</v>
      </c>
      <c r="M7" s="30" t="s">
        <v>270</v>
      </c>
      <c r="N7" s="30" t="s">
        <v>273</v>
      </c>
      <c r="O7" s="30">
        <v>71.814943999999997</v>
      </c>
      <c r="P7" s="34">
        <v>33</v>
      </c>
      <c r="Q7" s="35" t="s">
        <v>262</v>
      </c>
      <c r="R7" s="36"/>
      <c r="S7" s="41"/>
      <c r="T7" s="29">
        <v>610541</v>
      </c>
      <c r="U7" s="38" t="s">
        <v>274</v>
      </c>
      <c r="V7" s="34"/>
      <c r="W7" s="34"/>
      <c r="X7" s="29">
        <v>427379</v>
      </c>
      <c r="Y7" s="29"/>
      <c r="Z7" s="39"/>
      <c r="AA7" s="29">
        <v>106290</v>
      </c>
      <c r="AB7" s="32"/>
      <c r="AC7" s="32"/>
      <c r="AD7" s="29">
        <v>610541</v>
      </c>
      <c r="AE7" s="40" t="s">
        <v>546</v>
      </c>
      <c r="AF7" s="36"/>
    </row>
    <row r="8" spans="1:32" s="2" customFormat="1" ht="80.099999999999994" customHeight="1" x14ac:dyDescent="0.25">
      <c r="A8" s="29">
        <v>3</v>
      </c>
      <c r="B8" s="30" t="s">
        <v>592</v>
      </c>
      <c r="C8" s="31" t="s">
        <v>24</v>
      </c>
      <c r="D8" s="30" t="s">
        <v>782</v>
      </c>
      <c r="E8" s="30" t="s">
        <v>78</v>
      </c>
      <c r="F8" s="30" t="s">
        <v>78</v>
      </c>
      <c r="G8" s="30" t="s">
        <v>629</v>
      </c>
      <c r="H8" s="32">
        <v>6</v>
      </c>
      <c r="I8" s="32">
        <v>15</v>
      </c>
      <c r="J8" s="30">
        <v>62</v>
      </c>
      <c r="K8" s="30" t="s">
        <v>630</v>
      </c>
      <c r="L8" s="33" t="s">
        <v>631</v>
      </c>
      <c r="M8" s="30" t="s">
        <v>629</v>
      </c>
      <c r="N8" s="30" t="s">
        <v>632</v>
      </c>
      <c r="O8" s="30">
        <v>71.809583000000003</v>
      </c>
      <c r="P8" s="34">
        <v>19</v>
      </c>
      <c r="Q8" s="35" t="s">
        <v>633</v>
      </c>
      <c r="R8" s="36"/>
      <c r="S8" s="41"/>
      <c r="T8" s="29">
        <v>475980</v>
      </c>
      <c r="U8" s="38" t="s">
        <v>257</v>
      </c>
      <c r="V8" s="34"/>
      <c r="W8" s="34"/>
      <c r="X8" s="29">
        <v>333186</v>
      </c>
      <c r="Y8" s="29"/>
      <c r="Z8" s="39"/>
      <c r="AA8" s="29">
        <v>41959</v>
      </c>
      <c r="AB8" s="32"/>
      <c r="AC8" s="32"/>
      <c r="AD8" s="29">
        <v>475980</v>
      </c>
      <c r="AE8" s="40" t="s">
        <v>546</v>
      </c>
      <c r="AF8" s="36"/>
    </row>
    <row r="9" spans="1:32" s="2" customFormat="1" ht="80.099999999999994" customHeight="1" x14ac:dyDescent="0.25">
      <c r="A9" s="29">
        <v>4</v>
      </c>
      <c r="B9" s="30" t="s">
        <v>593</v>
      </c>
      <c r="C9" s="31" t="s">
        <v>24</v>
      </c>
      <c r="D9" s="30" t="s">
        <v>782</v>
      </c>
      <c r="E9" s="30" t="s">
        <v>78</v>
      </c>
      <c r="F9" s="30" t="s">
        <v>78</v>
      </c>
      <c r="G9" s="30" t="s">
        <v>634</v>
      </c>
      <c r="H9" s="32">
        <v>6</v>
      </c>
      <c r="I9" s="32">
        <v>15</v>
      </c>
      <c r="J9" s="30">
        <v>60</v>
      </c>
      <c r="K9" s="30" t="s">
        <v>635</v>
      </c>
      <c r="L9" s="33" t="s">
        <v>636</v>
      </c>
      <c r="M9" s="30" t="s">
        <v>634</v>
      </c>
      <c r="N9" s="30" t="s">
        <v>637</v>
      </c>
      <c r="O9" s="30">
        <v>71.803805999999994</v>
      </c>
      <c r="P9" s="34">
        <v>27</v>
      </c>
      <c r="Q9" s="35" t="s">
        <v>638</v>
      </c>
      <c r="R9" s="36"/>
      <c r="S9" s="41"/>
      <c r="T9" s="29">
        <v>511230</v>
      </c>
      <c r="U9" s="38" t="s">
        <v>257</v>
      </c>
      <c r="V9" s="34"/>
      <c r="W9" s="34"/>
      <c r="X9" s="29">
        <v>357861</v>
      </c>
      <c r="Y9" s="29"/>
      <c r="Z9" s="39"/>
      <c r="AA9" s="29">
        <v>51512</v>
      </c>
      <c r="AB9" s="32"/>
      <c r="AC9" s="32"/>
      <c r="AD9" s="29">
        <v>511230</v>
      </c>
      <c r="AE9" s="40" t="s">
        <v>546</v>
      </c>
      <c r="AF9" s="36"/>
    </row>
    <row r="10" spans="1:32" s="2" customFormat="1" ht="80.099999999999994" customHeight="1" x14ac:dyDescent="0.25">
      <c r="A10" s="29">
        <v>5</v>
      </c>
      <c r="B10" s="30" t="s">
        <v>280</v>
      </c>
      <c r="C10" s="31" t="s">
        <v>24</v>
      </c>
      <c r="D10" s="30" t="s">
        <v>782</v>
      </c>
      <c r="E10" s="30" t="s">
        <v>78</v>
      </c>
      <c r="F10" s="30" t="s">
        <v>78</v>
      </c>
      <c r="G10" s="30" t="s">
        <v>281</v>
      </c>
      <c r="H10" s="32">
        <v>6</v>
      </c>
      <c r="I10" s="32">
        <v>15</v>
      </c>
      <c r="J10" s="30">
        <v>42</v>
      </c>
      <c r="K10" s="29" t="s">
        <v>282</v>
      </c>
      <c r="L10" s="33" t="s">
        <v>227</v>
      </c>
      <c r="M10" s="30" t="s">
        <v>281</v>
      </c>
      <c r="N10" s="30" t="s">
        <v>639</v>
      </c>
      <c r="O10" s="30">
        <v>71.804193999999995</v>
      </c>
      <c r="P10" s="34">
        <v>27</v>
      </c>
      <c r="Q10" s="35" t="s">
        <v>283</v>
      </c>
      <c r="R10" s="36"/>
      <c r="S10" s="42"/>
      <c r="T10" s="29">
        <v>898424</v>
      </c>
      <c r="U10" s="38" t="s">
        <v>257</v>
      </c>
      <c r="V10" s="34"/>
      <c r="W10" s="34"/>
      <c r="X10" s="29">
        <v>628897</v>
      </c>
      <c r="Y10" s="29"/>
      <c r="Z10" s="39"/>
      <c r="AA10" s="29">
        <v>179685</v>
      </c>
      <c r="AB10" s="32"/>
      <c r="AC10" s="32"/>
      <c r="AD10" s="29">
        <v>898424</v>
      </c>
      <c r="AE10" s="40" t="s">
        <v>546</v>
      </c>
      <c r="AF10" s="36"/>
    </row>
    <row r="11" spans="1:32" s="2" customFormat="1" ht="80.099999999999994" customHeight="1" x14ac:dyDescent="0.25">
      <c r="A11" s="29">
        <v>6</v>
      </c>
      <c r="B11" s="30" t="s">
        <v>284</v>
      </c>
      <c r="C11" s="31" t="s">
        <v>24</v>
      </c>
      <c r="D11" s="30" t="s">
        <v>782</v>
      </c>
      <c r="E11" s="30" t="s">
        <v>99</v>
      </c>
      <c r="F11" s="30" t="s">
        <v>259</v>
      </c>
      <c r="G11" s="30" t="s">
        <v>285</v>
      </c>
      <c r="H11" s="32">
        <v>6</v>
      </c>
      <c r="I11" s="32">
        <v>15</v>
      </c>
      <c r="J11" s="30">
        <v>55</v>
      </c>
      <c r="K11" s="30" t="s">
        <v>286</v>
      </c>
      <c r="L11" s="33" t="s">
        <v>287</v>
      </c>
      <c r="M11" s="30" t="s">
        <v>285</v>
      </c>
      <c r="N11" s="30" t="s">
        <v>642</v>
      </c>
      <c r="O11" s="30">
        <v>71.885593999999998</v>
      </c>
      <c r="P11" s="34">
        <v>30</v>
      </c>
      <c r="Q11" s="35" t="s">
        <v>262</v>
      </c>
      <c r="R11" s="36"/>
      <c r="S11" s="38"/>
      <c r="T11" s="29">
        <v>761042</v>
      </c>
      <c r="U11" s="38" t="s">
        <v>289</v>
      </c>
      <c r="V11" s="34"/>
      <c r="W11" s="34"/>
      <c r="X11" s="29">
        <v>304417</v>
      </c>
      <c r="Y11" s="29"/>
      <c r="Z11" s="39"/>
      <c r="AA11" s="29">
        <v>228312</v>
      </c>
      <c r="AB11" s="32"/>
      <c r="AC11" s="32"/>
      <c r="AD11" s="29">
        <v>761042</v>
      </c>
      <c r="AE11" s="40" t="s">
        <v>546</v>
      </c>
      <c r="AF11" s="36"/>
    </row>
    <row r="12" spans="1:32" s="2" customFormat="1" ht="80.099999999999994" customHeight="1" x14ac:dyDescent="0.25">
      <c r="A12" s="29">
        <v>7</v>
      </c>
      <c r="B12" s="30" t="s">
        <v>594</v>
      </c>
      <c r="C12" s="31" t="s">
        <v>24</v>
      </c>
      <c r="D12" s="30" t="s">
        <v>782</v>
      </c>
      <c r="E12" s="30" t="s">
        <v>99</v>
      </c>
      <c r="F12" s="30" t="s">
        <v>101</v>
      </c>
      <c r="G12" s="30" t="s">
        <v>644</v>
      </c>
      <c r="H12" s="32">
        <v>7</v>
      </c>
      <c r="I12" s="32">
        <v>16</v>
      </c>
      <c r="J12" s="30">
        <v>50</v>
      </c>
      <c r="K12" s="30" t="s">
        <v>645</v>
      </c>
      <c r="L12" s="33" t="s">
        <v>646</v>
      </c>
      <c r="M12" s="30" t="s">
        <v>644</v>
      </c>
      <c r="N12" s="30" t="s">
        <v>647</v>
      </c>
      <c r="O12" s="30">
        <v>71.783797000000007</v>
      </c>
      <c r="P12" s="34">
        <v>28</v>
      </c>
      <c r="Q12" s="35" t="s">
        <v>262</v>
      </c>
      <c r="R12" s="36"/>
      <c r="S12" s="41"/>
      <c r="T12" s="43">
        <v>450000</v>
      </c>
      <c r="U12" s="38" t="s">
        <v>274</v>
      </c>
      <c r="V12" s="34"/>
      <c r="W12" s="34"/>
      <c r="X12" s="29">
        <v>315000</v>
      </c>
      <c r="Y12" s="29"/>
      <c r="Z12" s="39"/>
      <c r="AA12" s="29">
        <v>90000</v>
      </c>
      <c r="AB12" s="44"/>
      <c r="AC12" s="44"/>
      <c r="AD12" s="43">
        <v>450000</v>
      </c>
      <c r="AE12" s="40" t="s">
        <v>546</v>
      </c>
      <c r="AF12" s="36"/>
    </row>
    <row r="13" spans="1:32" s="2" customFormat="1" ht="80.099999999999994" customHeight="1" x14ac:dyDescent="0.25">
      <c r="A13" s="29">
        <v>8</v>
      </c>
      <c r="B13" s="30" t="s">
        <v>263</v>
      </c>
      <c r="C13" s="31" t="s">
        <v>24</v>
      </c>
      <c r="D13" s="30" t="s">
        <v>782</v>
      </c>
      <c r="E13" s="30" t="s">
        <v>99</v>
      </c>
      <c r="F13" s="30" t="s">
        <v>101</v>
      </c>
      <c r="G13" s="30" t="s">
        <v>264</v>
      </c>
      <c r="H13" s="32">
        <v>7</v>
      </c>
      <c r="I13" s="32">
        <v>16</v>
      </c>
      <c r="J13" s="30">
        <v>30</v>
      </c>
      <c r="K13" s="30" t="s">
        <v>265</v>
      </c>
      <c r="L13" s="33" t="s">
        <v>266</v>
      </c>
      <c r="M13" s="30" t="s">
        <v>264</v>
      </c>
      <c r="N13" s="30" t="s">
        <v>648</v>
      </c>
      <c r="O13" s="30">
        <v>71.770570000000006</v>
      </c>
      <c r="P13" s="34">
        <v>32</v>
      </c>
      <c r="Q13" s="35" t="s">
        <v>267</v>
      </c>
      <c r="R13" s="36"/>
      <c r="S13" s="41"/>
      <c r="T13" s="29">
        <v>613728</v>
      </c>
      <c r="U13" s="38" t="s">
        <v>268</v>
      </c>
      <c r="V13" s="34"/>
      <c r="W13" s="34"/>
      <c r="X13" s="29">
        <v>420000</v>
      </c>
      <c r="Y13" s="29"/>
      <c r="Z13" s="39"/>
      <c r="AA13" s="29">
        <v>120000</v>
      </c>
      <c r="AB13" s="44"/>
      <c r="AC13" s="44"/>
      <c r="AD13" s="29">
        <v>613728</v>
      </c>
      <c r="AE13" s="40" t="s">
        <v>546</v>
      </c>
      <c r="AF13" s="36"/>
    </row>
    <row r="14" spans="1:32" s="2" customFormat="1" ht="80.099999999999994" customHeight="1" x14ac:dyDescent="0.25">
      <c r="A14" s="29">
        <v>9</v>
      </c>
      <c r="B14" s="30" t="s">
        <v>379</v>
      </c>
      <c r="C14" s="31" t="s">
        <v>24</v>
      </c>
      <c r="D14" s="30" t="s">
        <v>782</v>
      </c>
      <c r="E14" s="30" t="s">
        <v>99</v>
      </c>
      <c r="F14" s="30" t="s">
        <v>101</v>
      </c>
      <c r="G14" s="30" t="s">
        <v>264</v>
      </c>
      <c r="H14" s="32">
        <v>7</v>
      </c>
      <c r="I14" s="32">
        <v>16</v>
      </c>
      <c r="J14" s="30">
        <v>26</v>
      </c>
      <c r="K14" s="30" t="s">
        <v>649</v>
      </c>
      <c r="L14" s="33" t="s">
        <v>380</v>
      </c>
      <c r="M14" s="30" t="s">
        <v>264</v>
      </c>
      <c r="N14" s="30" t="s">
        <v>381</v>
      </c>
      <c r="O14" s="30">
        <v>71.759666999999993</v>
      </c>
      <c r="P14" s="34">
        <v>52</v>
      </c>
      <c r="Q14" s="35" t="s">
        <v>382</v>
      </c>
      <c r="R14" s="36"/>
      <c r="S14" s="41"/>
      <c r="T14" s="29">
        <v>807137</v>
      </c>
      <c r="U14" s="38" t="s">
        <v>268</v>
      </c>
      <c r="V14" s="34"/>
      <c r="W14" s="34"/>
      <c r="X14" s="29">
        <v>564996</v>
      </c>
      <c r="Y14" s="29"/>
      <c r="Z14" s="39"/>
      <c r="AA14" s="29">
        <v>161427</v>
      </c>
      <c r="AB14" s="32"/>
      <c r="AC14" s="32"/>
      <c r="AD14" s="29">
        <v>807137</v>
      </c>
      <c r="AE14" s="31" t="s">
        <v>655</v>
      </c>
      <c r="AF14" s="36" t="s">
        <v>378</v>
      </c>
    </row>
    <row r="15" spans="1:32" s="2" customFormat="1" ht="80.099999999999994" customHeight="1" x14ac:dyDescent="0.25">
      <c r="A15" s="29">
        <v>10</v>
      </c>
      <c r="B15" s="30" t="s">
        <v>383</v>
      </c>
      <c r="C15" s="31" t="s">
        <v>24</v>
      </c>
      <c r="D15" s="30" t="s">
        <v>782</v>
      </c>
      <c r="E15" s="30" t="s">
        <v>99</v>
      </c>
      <c r="F15" s="30" t="s">
        <v>101</v>
      </c>
      <c r="G15" s="30" t="s">
        <v>384</v>
      </c>
      <c r="H15" s="32">
        <v>7</v>
      </c>
      <c r="I15" s="32">
        <v>16</v>
      </c>
      <c r="J15" s="30">
        <v>25</v>
      </c>
      <c r="K15" s="30" t="s">
        <v>385</v>
      </c>
      <c r="L15" s="33" t="s">
        <v>386</v>
      </c>
      <c r="M15" s="30" t="s">
        <v>384</v>
      </c>
      <c r="N15" s="30" t="s">
        <v>387</v>
      </c>
      <c r="O15" s="30">
        <v>71.793389000000005</v>
      </c>
      <c r="P15" s="34">
        <v>11</v>
      </c>
      <c r="Q15" s="35" t="s">
        <v>388</v>
      </c>
      <c r="R15" s="36"/>
      <c r="S15" s="41"/>
      <c r="T15" s="29">
        <v>527740</v>
      </c>
      <c r="U15" s="38" t="s">
        <v>289</v>
      </c>
      <c r="V15" s="34"/>
      <c r="W15" s="34"/>
      <c r="X15" s="29">
        <v>369418</v>
      </c>
      <c r="Y15" s="29"/>
      <c r="Z15" s="39"/>
      <c r="AA15" s="29">
        <v>105548</v>
      </c>
      <c r="AB15" s="44"/>
      <c r="AC15" s="44"/>
      <c r="AD15" s="29">
        <v>527740</v>
      </c>
      <c r="AE15" s="31" t="s">
        <v>655</v>
      </c>
      <c r="AF15" s="36" t="s">
        <v>378</v>
      </c>
    </row>
    <row r="16" spans="1:32" s="2" customFormat="1" ht="80.099999999999994" customHeight="1" x14ac:dyDescent="0.25">
      <c r="A16" s="29">
        <v>11</v>
      </c>
      <c r="B16" s="30" t="s">
        <v>595</v>
      </c>
      <c r="C16" s="31" t="s">
        <v>24</v>
      </c>
      <c r="D16" s="30" t="s">
        <v>782</v>
      </c>
      <c r="E16" s="30" t="s">
        <v>99</v>
      </c>
      <c r="F16" s="30" t="s">
        <v>332</v>
      </c>
      <c r="G16" s="30" t="s">
        <v>389</v>
      </c>
      <c r="H16" s="32">
        <v>6</v>
      </c>
      <c r="I16" s="32">
        <v>15</v>
      </c>
      <c r="J16" s="30">
        <v>35</v>
      </c>
      <c r="K16" s="30" t="s">
        <v>333</v>
      </c>
      <c r="L16" s="33" t="s">
        <v>335</v>
      </c>
      <c r="M16" s="30" t="s">
        <v>389</v>
      </c>
      <c r="N16" s="30" t="s">
        <v>390</v>
      </c>
      <c r="O16" s="30">
        <v>71.822997000000001</v>
      </c>
      <c r="P16" s="34">
        <v>47</v>
      </c>
      <c r="Q16" s="35" t="s">
        <v>337</v>
      </c>
      <c r="R16" s="36"/>
      <c r="S16" s="41"/>
      <c r="T16" s="29">
        <v>724571</v>
      </c>
      <c r="U16" s="38" t="s">
        <v>289</v>
      </c>
      <c r="V16" s="34"/>
      <c r="W16" s="34"/>
      <c r="X16" s="29">
        <v>289828</v>
      </c>
      <c r="Y16" s="29"/>
      <c r="Z16" s="39"/>
      <c r="AA16" s="29">
        <v>217372</v>
      </c>
      <c r="AB16" s="44"/>
      <c r="AC16" s="44"/>
      <c r="AD16" s="29">
        <v>724571</v>
      </c>
      <c r="AE16" s="31" t="s">
        <v>655</v>
      </c>
      <c r="AF16" s="45" t="s">
        <v>378</v>
      </c>
    </row>
    <row r="17" spans="1:36" s="2" customFormat="1" ht="80.099999999999994" customHeight="1" x14ac:dyDescent="0.25">
      <c r="A17" s="29">
        <v>12</v>
      </c>
      <c r="B17" s="30" t="s">
        <v>290</v>
      </c>
      <c r="C17" s="31" t="s">
        <v>24</v>
      </c>
      <c r="D17" s="30" t="s">
        <v>782</v>
      </c>
      <c r="E17" s="30" t="s">
        <v>99</v>
      </c>
      <c r="F17" s="30" t="s">
        <v>225</v>
      </c>
      <c r="G17" s="30" t="s">
        <v>291</v>
      </c>
      <c r="H17" s="32">
        <v>6</v>
      </c>
      <c r="I17" s="32">
        <v>15</v>
      </c>
      <c r="J17" s="30">
        <v>25</v>
      </c>
      <c r="K17" s="30" t="s">
        <v>104</v>
      </c>
      <c r="L17" s="33" t="s">
        <v>292</v>
      </c>
      <c r="M17" s="30" t="s">
        <v>291</v>
      </c>
      <c r="N17" s="30" t="s">
        <v>293</v>
      </c>
      <c r="O17" s="30">
        <v>71.805492000000001</v>
      </c>
      <c r="P17" s="34">
        <v>8</v>
      </c>
      <c r="Q17" s="35" t="s">
        <v>294</v>
      </c>
      <c r="R17" s="36"/>
      <c r="S17" s="41"/>
      <c r="T17" s="29">
        <v>410379</v>
      </c>
      <c r="U17" s="38" t="s">
        <v>295</v>
      </c>
      <c r="V17" s="34"/>
      <c r="W17" s="34"/>
      <c r="X17" s="29">
        <v>287265</v>
      </c>
      <c r="Y17" s="29"/>
      <c r="Z17" s="39"/>
      <c r="AA17" s="29">
        <v>123114</v>
      </c>
      <c r="AB17" s="44"/>
      <c r="AC17" s="44"/>
      <c r="AD17" s="29">
        <v>410379</v>
      </c>
      <c r="AE17" s="40" t="s">
        <v>546</v>
      </c>
      <c r="AF17" s="36"/>
    </row>
    <row r="18" spans="1:36" s="2" customFormat="1" ht="80.099999999999994" customHeight="1" x14ac:dyDescent="0.25">
      <c r="A18" s="36">
        <v>13</v>
      </c>
      <c r="B18" s="36" t="s">
        <v>40</v>
      </c>
      <c r="C18" s="36" t="s">
        <v>24</v>
      </c>
      <c r="D18" s="36" t="s">
        <v>41</v>
      </c>
      <c r="E18" s="36" t="s">
        <v>42</v>
      </c>
      <c r="F18" s="36" t="s">
        <v>43</v>
      </c>
      <c r="G18" s="36" t="s">
        <v>44</v>
      </c>
      <c r="H18" s="36"/>
      <c r="I18" s="36"/>
      <c r="J18" s="36">
        <v>18</v>
      </c>
      <c r="K18" s="36" t="s">
        <v>45</v>
      </c>
      <c r="L18" s="36" t="s">
        <v>46</v>
      </c>
      <c r="M18" s="36" t="s">
        <v>47</v>
      </c>
      <c r="N18" s="36">
        <v>34.741667</v>
      </c>
      <c r="O18" s="36">
        <v>71.664159999999995</v>
      </c>
      <c r="P18" s="46">
        <v>30</v>
      </c>
      <c r="Q18" s="36" t="s">
        <v>48</v>
      </c>
      <c r="R18" s="36"/>
      <c r="S18" s="36"/>
      <c r="T18" s="47">
        <v>1620750</v>
      </c>
      <c r="U18" s="48">
        <v>44503</v>
      </c>
      <c r="V18" s="29"/>
      <c r="W18" s="29"/>
      <c r="X18" s="29">
        <v>0</v>
      </c>
      <c r="Y18" s="36"/>
      <c r="Z18" s="36"/>
      <c r="AA18" s="36">
        <v>0</v>
      </c>
      <c r="AB18" s="36"/>
      <c r="AC18" s="36"/>
      <c r="AD18" s="49">
        <v>1620750</v>
      </c>
      <c r="AE18" s="29" t="s">
        <v>68</v>
      </c>
      <c r="AF18" s="36"/>
    </row>
    <row r="19" spans="1:36" s="2" customFormat="1" ht="80.099999999999994" customHeight="1" x14ac:dyDescent="0.25">
      <c r="A19" s="36">
        <v>14</v>
      </c>
      <c r="B19" s="36" t="s">
        <v>49</v>
      </c>
      <c r="C19" s="36" t="s">
        <v>24</v>
      </c>
      <c r="D19" s="36" t="s">
        <v>41</v>
      </c>
      <c r="E19" s="36" t="s">
        <v>42</v>
      </c>
      <c r="F19" s="36" t="s">
        <v>50</v>
      </c>
      <c r="G19" s="36" t="s">
        <v>44</v>
      </c>
      <c r="H19" s="36"/>
      <c r="I19" s="36"/>
      <c r="J19" s="36">
        <v>10</v>
      </c>
      <c r="K19" s="36" t="s">
        <v>51</v>
      </c>
      <c r="L19" s="36" t="s">
        <v>52</v>
      </c>
      <c r="M19" s="36" t="s">
        <v>47</v>
      </c>
      <c r="N19" s="36">
        <v>34.421826000000003</v>
      </c>
      <c r="O19" s="36">
        <v>71.680306000000002</v>
      </c>
      <c r="P19" s="34">
        <v>25</v>
      </c>
      <c r="Q19" s="36" t="s">
        <v>48</v>
      </c>
      <c r="R19" s="36"/>
      <c r="S19" s="36"/>
      <c r="T19" s="47">
        <v>1800000</v>
      </c>
      <c r="U19" s="36" t="s">
        <v>53</v>
      </c>
      <c r="V19" s="29"/>
      <c r="W19" s="29"/>
      <c r="X19" s="29">
        <v>0</v>
      </c>
      <c r="Y19" s="36"/>
      <c r="Z19" s="36"/>
      <c r="AA19" s="36">
        <v>0</v>
      </c>
      <c r="AB19" s="36"/>
      <c r="AC19" s="36"/>
      <c r="AD19" s="49">
        <v>1800000</v>
      </c>
      <c r="AE19" s="29" t="s">
        <v>68</v>
      </c>
      <c r="AF19" s="36"/>
    </row>
    <row r="20" spans="1:36" s="2" customFormat="1" ht="80.099999999999994" customHeight="1" x14ac:dyDescent="0.25">
      <c r="A20" s="36">
        <v>15</v>
      </c>
      <c r="B20" s="36" t="s">
        <v>54</v>
      </c>
      <c r="C20" s="36" t="s">
        <v>24</v>
      </c>
      <c r="D20" s="36" t="s">
        <v>41</v>
      </c>
      <c r="E20" s="36" t="s">
        <v>42</v>
      </c>
      <c r="F20" s="36" t="s">
        <v>50</v>
      </c>
      <c r="G20" s="36" t="s">
        <v>44</v>
      </c>
      <c r="H20" s="36"/>
      <c r="I20" s="36"/>
      <c r="J20" s="36">
        <v>15</v>
      </c>
      <c r="K20" s="36" t="s">
        <v>55</v>
      </c>
      <c r="L20" s="36" t="s">
        <v>56</v>
      </c>
      <c r="M20" s="36" t="s">
        <v>47</v>
      </c>
      <c r="N20" s="36">
        <v>34.418261700000002</v>
      </c>
      <c r="O20" s="36">
        <v>71.693049099999996</v>
      </c>
      <c r="P20" s="34">
        <v>28</v>
      </c>
      <c r="Q20" s="36" t="s">
        <v>48</v>
      </c>
      <c r="R20" s="36"/>
      <c r="S20" s="36"/>
      <c r="T20" s="47">
        <v>403232</v>
      </c>
      <c r="U20" s="36" t="s">
        <v>57</v>
      </c>
      <c r="V20" s="29"/>
      <c r="W20" s="29"/>
      <c r="X20" s="29">
        <v>0</v>
      </c>
      <c r="Y20" s="36"/>
      <c r="Z20" s="36"/>
      <c r="AA20" s="36">
        <v>0</v>
      </c>
      <c r="AB20" s="36"/>
      <c r="AC20" s="36"/>
      <c r="AD20" s="49">
        <v>419498</v>
      </c>
      <c r="AE20" s="29" t="s">
        <v>68</v>
      </c>
      <c r="AF20" s="36"/>
    </row>
    <row r="21" spans="1:36" s="2" customFormat="1" ht="80.099999999999994" customHeight="1" x14ac:dyDescent="0.25">
      <c r="A21" s="36">
        <v>16</v>
      </c>
      <c r="B21" s="36" t="s">
        <v>31</v>
      </c>
      <c r="C21" s="36" t="s">
        <v>24</v>
      </c>
      <c r="D21" s="36" t="s">
        <v>15</v>
      </c>
      <c r="E21" s="36" t="s">
        <v>16</v>
      </c>
      <c r="F21" s="36" t="s">
        <v>17</v>
      </c>
      <c r="G21" s="36" t="s">
        <v>17</v>
      </c>
      <c r="H21" s="36"/>
      <c r="I21" s="36"/>
      <c r="J21" s="36">
        <v>13</v>
      </c>
      <c r="K21" s="36" t="s">
        <v>32</v>
      </c>
      <c r="L21" s="36" t="s">
        <v>33</v>
      </c>
      <c r="M21" s="36" t="s">
        <v>19</v>
      </c>
      <c r="N21" s="36">
        <v>33.797221999999998</v>
      </c>
      <c r="O21" s="36">
        <v>71.575044000000005</v>
      </c>
      <c r="P21" s="34">
        <v>25</v>
      </c>
      <c r="Q21" s="50" t="s">
        <v>34</v>
      </c>
      <c r="R21" s="36"/>
      <c r="S21" s="36"/>
      <c r="T21" s="47">
        <v>180048</v>
      </c>
      <c r="U21" s="48">
        <v>44321</v>
      </c>
      <c r="V21" s="29"/>
      <c r="W21" s="29"/>
      <c r="X21" s="29">
        <v>0</v>
      </c>
      <c r="Y21" s="36"/>
      <c r="Z21" s="36"/>
      <c r="AA21" s="36">
        <v>0</v>
      </c>
      <c r="AB21" s="36"/>
      <c r="AC21" s="36"/>
      <c r="AD21" s="49">
        <v>1800000</v>
      </c>
      <c r="AE21" s="29" t="s">
        <v>68</v>
      </c>
      <c r="AF21" s="36"/>
    </row>
    <row r="22" spans="1:36" s="2" customFormat="1" ht="80.099999999999994" customHeight="1" x14ac:dyDescent="0.25">
      <c r="A22" s="36">
        <v>17</v>
      </c>
      <c r="B22" s="36" t="s">
        <v>35</v>
      </c>
      <c r="C22" s="36" t="s">
        <v>24</v>
      </c>
      <c r="D22" s="36" t="s">
        <v>15</v>
      </c>
      <c r="E22" s="36" t="s">
        <v>16</v>
      </c>
      <c r="F22" s="36" t="s">
        <v>17</v>
      </c>
      <c r="G22" s="36" t="s">
        <v>17</v>
      </c>
      <c r="H22" s="36"/>
      <c r="I22" s="36"/>
      <c r="J22" s="36">
        <v>8</v>
      </c>
      <c r="K22" s="36" t="s">
        <v>36</v>
      </c>
      <c r="L22" s="36" t="s">
        <v>37</v>
      </c>
      <c r="M22" s="36" t="s">
        <v>19</v>
      </c>
      <c r="N22" s="36">
        <v>33.823329999999999</v>
      </c>
      <c r="O22" s="36">
        <v>71.629444000000007</v>
      </c>
      <c r="P22" s="34">
        <v>11</v>
      </c>
      <c r="Q22" s="50" t="s">
        <v>38</v>
      </c>
      <c r="R22" s="36"/>
      <c r="S22" s="36"/>
      <c r="T22" s="47">
        <v>1801627</v>
      </c>
      <c r="U22" s="48">
        <v>44321</v>
      </c>
      <c r="V22" s="29"/>
      <c r="W22" s="29"/>
      <c r="X22" s="29">
        <v>0</v>
      </c>
      <c r="Y22" s="36"/>
      <c r="Z22" s="36"/>
      <c r="AA22" s="36">
        <v>0</v>
      </c>
      <c r="AB22" s="36"/>
      <c r="AC22" s="36"/>
      <c r="AD22" s="49">
        <v>1801627</v>
      </c>
      <c r="AE22" s="29" t="s">
        <v>68</v>
      </c>
      <c r="AF22" s="36"/>
    </row>
    <row r="23" spans="1:36" s="2" customFormat="1" ht="80.099999999999994" customHeight="1" x14ac:dyDescent="0.25">
      <c r="A23" s="36">
        <v>18</v>
      </c>
      <c r="B23" s="36" t="s">
        <v>23</v>
      </c>
      <c r="C23" s="36" t="s">
        <v>24</v>
      </c>
      <c r="D23" s="36" t="s">
        <v>15</v>
      </c>
      <c r="E23" s="36" t="s">
        <v>16</v>
      </c>
      <c r="F23" s="36" t="s">
        <v>17</v>
      </c>
      <c r="G23" s="36" t="s">
        <v>17</v>
      </c>
      <c r="H23" s="36"/>
      <c r="I23" s="36"/>
      <c r="J23" s="36">
        <v>14</v>
      </c>
      <c r="K23" s="36" t="s">
        <v>25</v>
      </c>
      <c r="L23" s="36" t="s">
        <v>26</v>
      </c>
      <c r="M23" s="36" t="s">
        <v>19</v>
      </c>
      <c r="N23" s="36">
        <v>33.813611000000002</v>
      </c>
      <c r="O23" s="36">
        <v>71.591110999999998</v>
      </c>
      <c r="P23" s="34">
        <v>40</v>
      </c>
      <c r="Q23" s="36" t="s">
        <v>27</v>
      </c>
      <c r="R23" s="36"/>
      <c r="S23" s="36"/>
      <c r="T23" s="47">
        <v>1798325</v>
      </c>
      <c r="U23" s="48">
        <v>44321</v>
      </c>
      <c r="V23" s="29"/>
      <c r="W23" s="29"/>
      <c r="X23" s="29">
        <v>0</v>
      </c>
      <c r="Y23" s="36"/>
      <c r="Z23" s="36"/>
      <c r="AA23" s="36">
        <v>0</v>
      </c>
      <c r="AB23" s="36"/>
      <c r="AC23" s="36"/>
      <c r="AD23" s="49">
        <v>1798325</v>
      </c>
      <c r="AE23" s="29" t="s">
        <v>68</v>
      </c>
      <c r="AF23" s="36"/>
    </row>
    <row r="24" spans="1:36" s="2" customFormat="1" ht="80.099999999999994" customHeight="1" x14ac:dyDescent="0.25">
      <c r="A24" s="29">
        <v>19</v>
      </c>
      <c r="B24" s="51" t="s">
        <v>783</v>
      </c>
      <c r="C24" s="29" t="s">
        <v>24</v>
      </c>
      <c r="D24" s="39" t="s">
        <v>106</v>
      </c>
      <c r="E24" s="39" t="s">
        <v>107</v>
      </c>
      <c r="F24" s="39" t="s">
        <v>108</v>
      </c>
      <c r="G24" s="39" t="s">
        <v>117</v>
      </c>
      <c r="H24" s="32">
        <v>4</v>
      </c>
      <c r="I24" s="31">
        <v>7</v>
      </c>
      <c r="J24" s="31">
        <v>12</v>
      </c>
      <c r="K24" s="33" t="s">
        <v>109</v>
      </c>
      <c r="L24" s="33" t="s">
        <v>784</v>
      </c>
      <c r="M24" s="39" t="s">
        <v>108</v>
      </c>
      <c r="N24" s="52" t="s">
        <v>785</v>
      </c>
      <c r="O24" s="52" t="s">
        <v>786</v>
      </c>
      <c r="P24" s="34">
        <v>24</v>
      </c>
      <c r="Q24" s="31">
        <v>24294</v>
      </c>
      <c r="R24" s="53"/>
      <c r="S24" s="29"/>
      <c r="T24" s="54">
        <v>599882</v>
      </c>
      <c r="U24" s="53">
        <v>44124</v>
      </c>
      <c r="V24" s="34"/>
      <c r="W24" s="55"/>
      <c r="X24" s="34">
        <v>240510</v>
      </c>
      <c r="Y24" s="39"/>
      <c r="Z24" s="32"/>
      <c r="AA24" s="34">
        <v>182081</v>
      </c>
      <c r="AB24" s="32"/>
      <c r="AC24" s="53"/>
      <c r="AD24" s="54">
        <v>599882</v>
      </c>
      <c r="AE24" s="29" t="s">
        <v>68</v>
      </c>
      <c r="AF24" s="53"/>
      <c r="AG24" s="5"/>
      <c r="AH24" s="5"/>
      <c r="AI24" s="5"/>
      <c r="AJ24" s="5"/>
    </row>
    <row r="25" spans="1:36" s="2" customFormat="1" ht="80.099999999999994" customHeight="1" x14ac:dyDescent="0.25">
      <c r="A25" s="29">
        <v>20</v>
      </c>
      <c r="B25" s="51" t="s">
        <v>787</v>
      </c>
      <c r="C25" s="29" t="s">
        <v>24</v>
      </c>
      <c r="D25" s="39" t="s">
        <v>106</v>
      </c>
      <c r="E25" s="39" t="s">
        <v>107</v>
      </c>
      <c r="F25" s="39" t="s">
        <v>111</v>
      </c>
      <c r="G25" s="39" t="s">
        <v>120</v>
      </c>
      <c r="H25" s="32">
        <v>4</v>
      </c>
      <c r="I25" s="31">
        <v>7</v>
      </c>
      <c r="J25" s="31">
        <v>12</v>
      </c>
      <c r="K25" s="33" t="s">
        <v>112</v>
      </c>
      <c r="L25" s="33" t="s">
        <v>788</v>
      </c>
      <c r="M25" s="39" t="s">
        <v>111</v>
      </c>
      <c r="N25" s="52" t="s">
        <v>789</v>
      </c>
      <c r="O25" s="52" t="s">
        <v>790</v>
      </c>
      <c r="P25" s="34">
        <v>40</v>
      </c>
      <c r="Q25" s="31">
        <v>24295</v>
      </c>
      <c r="R25" s="53"/>
      <c r="S25" s="29"/>
      <c r="T25" s="54">
        <v>599349</v>
      </c>
      <c r="U25" s="53">
        <v>44124</v>
      </c>
      <c r="V25" s="34"/>
      <c r="W25" s="55"/>
      <c r="X25" s="34">
        <v>240791</v>
      </c>
      <c r="Y25" s="39"/>
      <c r="Z25" s="32"/>
      <c r="AA25" s="34">
        <v>180378</v>
      </c>
      <c r="AB25" s="32"/>
      <c r="AC25" s="53"/>
      <c r="AD25" s="54">
        <v>599349</v>
      </c>
      <c r="AE25" s="29" t="s">
        <v>68</v>
      </c>
      <c r="AF25" s="53"/>
      <c r="AG25" s="5"/>
      <c r="AH25" s="5"/>
      <c r="AI25" s="5"/>
      <c r="AJ25" s="5"/>
    </row>
    <row r="26" spans="1:36" s="2" customFormat="1" ht="80.099999999999994" customHeight="1" x14ac:dyDescent="0.25">
      <c r="A26" s="29">
        <v>21</v>
      </c>
      <c r="B26" s="51" t="s">
        <v>791</v>
      </c>
      <c r="C26" s="29" t="s">
        <v>24</v>
      </c>
      <c r="D26" s="39" t="s">
        <v>106</v>
      </c>
      <c r="E26" s="39" t="s">
        <v>107</v>
      </c>
      <c r="F26" s="39" t="s">
        <v>111</v>
      </c>
      <c r="G26" s="39" t="s">
        <v>120</v>
      </c>
      <c r="H26" s="32">
        <v>4</v>
      </c>
      <c r="I26" s="31">
        <v>7</v>
      </c>
      <c r="J26" s="31">
        <v>8</v>
      </c>
      <c r="K26" s="33" t="s">
        <v>113</v>
      </c>
      <c r="L26" s="33" t="s">
        <v>792</v>
      </c>
      <c r="M26" s="39" t="s">
        <v>111</v>
      </c>
      <c r="N26" s="52" t="s">
        <v>793</v>
      </c>
      <c r="O26" s="52" t="s">
        <v>794</v>
      </c>
      <c r="P26" s="34">
        <v>35</v>
      </c>
      <c r="Q26" s="31">
        <v>24356</v>
      </c>
      <c r="R26" s="53"/>
      <c r="S26" s="29"/>
      <c r="T26" s="54">
        <v>598052</v>
      </c>
      <c r="U26" s="53">
        <v>44124</v>
      </c>
      <c r="V26" s="34"/>
      <c r="W26" s="55"/>
      <c r="X26" s="34">
        <v>240791</v>
      </c>
      <c r="Y26" s="39"/>
      <c r="Z26" s="32"/>
      <c r="AA26" s="34">
        <v>182081</v>
      </c>
      <c r="AB26" s="32"/>
      <c r="AC26" s="53"/>
      <c r="AD26" s="54">
        <v>598052</v>
      </c>
      <c r="AE26" s="29" t="s">
        <v>68</v>
      </c>
      <c r="AF26" s="53"/>
      <c r="AG26" s="5"/>
      <c r="AH26" s="5"/>
      <c r="AI26" s="5"/>
      <c r="AJ26" s="5"/>
    </row>
    <row r="27" spans="1:36" s="2" customFormat="1" ht="80.099999999999994" customHeight="1" x14ac:dyDescent="0.25">
      <c r="A27" s="29">
        <v>22</v>
      </c>
      <c r="B27" s="51" t="s">
        <v>795</v>
      </c>
      <c r="C27" s="29" t="s">
        <v>24</v>
      </c>
      <c r="D27" s="39" t="s">
        <v>106</v>
      </c>
      <c r="E27" s="39" t="s">
        <v>107</v>
      </c>
      <c r="F27" s="39" t="s">
        <v>111</v>
      </c>
      <c r="G27" s="39" t="s">
        <v>125</v>
      </c>
      <c r="H27" s="32">
        <v>4</v>
      </c>
      <c r="I27" s="31">
        <v>7</v>
      </c>
      <c r="J27" s="31">
        <v>11</v>
      </c>
      <c r="K27" s="33" t="s">
        <v>114</v>
      </c>
      <c r="L27" s="33" t="s">
        <v>796</v>
      </c>
      <c r="M27" s="39" t="s">
        <v>111</v>
      </c>
      <c r="N27" s="52" t="s">
        <v>797</v>
      </c>
      <c r="O27" s="52" t="s">
        <v>798</v>
      </c>
      <c r="P27" s="34">
        <v>25</v>
      </c>
      <c r="Q27" s="31">
        <v>24355</v>
      </c>
      <c r="R27" s="53"/>
      <c r="S27" s="29"/>
      <c r="T27" s="54">
        <v>602783</v>
      </c>
      <c r="U27" s="53">
        <v>44124</v>
      </c>
      <c r="V27" s="34"/>
      <c r="W27" s="55"/>
      <c r="X27" s="34">
        <v>240791</v>
      </c>
      <c r="Y27" s="39"/>
      <c r="Z27" s="32"/>
      <c r="AA27" s="34">
        <v>182081</v>
      </c>
      <c r="AB27" s="32"/>
      <c r="AC27" s="53"/>
      <c r="AD27" s="54">
        <v>602783</v>
      </c>
      <c r="AE27" s="29" t="s">
        <v>68</v>
      </c>
      <c r="AF27" s="53"/>
      <c r="AG27" s="5"/>
      <c r="AH27" s="5"/>
      <c r="AI27" s="5"/>
      <c r="AJ27" s="5"/>
    </row>
    <row r="28" spans="1:36" s="2" customFormat="1" ht="80.099999999999994" customHeight="1" x14ac:dyDescent="0.25">
      <c r="A28" s="29">
        <v>23</v>
      </c>
      <c r="B28" s="51" t="s">
        <v>799</v>
      </c>
      <c r="C28" s="29" t="s">
        <v>24</v>
      </c>
      <c r="D28" s="39" t="s">
        <v>106</v>
      </c>
      <c r="E28" s="39" t="s">
        <v>107</v>
      </c>
      <c r="F28" s="39" t="s">
        <v>115</v>
      </c>
      <c r="G28" s="39" t="s">
        <v>126</v>
      </c>
      <c r="H28" s="32">
        <v>4</v>
      </c>
      <c r="I28" s="31">
        <v>7</v>
      </c>
      <c r="J28" s="31">
        <v>8</v>
      </c>
      <c r="K28" s="33" t="s">
        <v>116</v>
      </c>
      <c r="L28" s="33" t="s">
        <v>800</v>
      </c>
      <c r="M28" s="39" t="s">
        <v>115</v>
      </c>
      <c r="N28" s="52" t="s">
        <v>801</v>
      </c>
      <c r="O28" s="52" t="s">
        <v>802</v>
      </c>
      <c r="P28" s="34">
        <v>18</v>
      </c>
      <c r="Q28" s="31">
        <v>24292</v>
      </c>
      <c r="R28" s="53"/>
      <c r="S28" s="29"/>
      <c r="T28" s="54">
        <v>600604</v>
      </c>
      <c r="U28" s="53">
        <v>44124</v>
      </c>
      <c r="V28" s="34"/>
      <c r="W28" s="55"/>
      <c r="X28" s="34">
        <v>240791</v>
      </c>
      <c r="Y28" s="39"/>
      <c r="Z28" s="32"/>
      <c r="AA28" s="34">
        <v>180378</v>
      </c>
      <c r="AB28" s="32"/>
      <c r="AC28" s="53"/>
      <c r="AD28" s="54">
        <v>600604</v>
      </c>
      <c r="AE28" s="29" t="s">
        <v>68</v>
      </c>
      <c r="AF28" s="53"/>
      <c r="AG28" s="5"/>
      <c r="AH28" s="5"/>
      <c r="AI28" s="5"/>
      <c r="AJ28" s="5"/>
    </row>
    <row r="29" spans="1:36" s="2" customFormat="1" ht="80.099999999999994" customHeight="1" x14ac:dyDescent="0.25">
      <c r="A29" s="29">
        <v>24</v>
      </c>
      <c r="B29" s="51" t="s">
        <v>803</v>
      </c>
      <c r="C29" s="29" t="s">
        <v>24</v>
      </c>
      <c r="D29" s="39" t="s">
        <v>106</v>
      </c>
      <c r="E29" s="39" t="s">
        <v>107</v>
      </c>
      <c r="F29" s="39" t="s">
        <v>117</v>
      </c>
      <c r="G29" s="39" t="s">
        <v>108</v>
      </c>
      <c r="H29" s="32">
        <v>4</v>
      </c>
      <c r="I29" s="31">
        <v>7</v>
      </c>
      <c r="J29" s="31">
        <v>8</v>
      </c>
      <c r="K29" s="33" t="s">
        <v>118</v>
      </c>
      <c r="L29" s="33" t="s">
        <v>119</v>
      </c>
      <c r="M29" s="39" t="s">
        <v>117</v>
      </c>
      <c r="N29" s="52" t="s">
        <v>804</v>
      </c>
      <c r="O29" s="52" t="s">
        <v>805</v>
      </c>
      <c r="P29" s="34">
        <v>30</v>
      </c>
      <c r="Q29" s="31">
        <v>24293</v>
      </c>
      <c r="R29" s="53"/>
      <c r="S29" s="29"/>
      <c r="T29" s="54">
        <v>320994</v>
      </c>
      <c r="U29" s="53">
        <v>44124</v>
      </c>
      <c r="V29" s="34"/>
      <c r="W29" s="55"/>
      <c r="X29" s="34">
        <v>128398</v>
      </c>
      <c r="Y29" s="39"/>
      <c r="Z29" s="32"/>
      <c r="AA29" s="34">
        <v>96298</v>
      </c>
      <c r="AB29" s="32"/>
      <c r="AC29" s="53"/>
      <c r="AD29" s="54">
        <v>320994</v>
      </c>
      <c r="AE29" s="29" t="s">
        <v>68</v>
      </c>
      <c r="AF29" s="53"/>
      <c r="AG29" s="5"/>
      <c r="AH29" s="5"/>
      <c r="AI29" s="5"/>
      <c r="AJ29" s="5"/>
    </row>
    <row r="30" spans="1:36" s="2" customFormat="1" ht="80.099999999999994" customHeight="1" x14ac:dyDescent="0.25">
      <c r="A30" s="29">
        <v>25</v>
      </c>
      <c r="B30" s="51" t="s">
        <v>806</v>
      </c>
      <c r="C30" s="29" t="s">
        <v>24</v>
      </c>
      <c r="D30" s="39" t="s">
        <v>106</v>
      </c>
      <c r="E30" s="39" t="s">
        <v>107</v>
      </c>
      <c r="F30" s="39" t="s">
        <v>120</v>
      </c>
      <c r="G30" s="39" t="s">
        <v>111</v>
      </c>
      <c r="H30" s="32">
        <v>4</v>
      </c>
      <c r="I30" s="31">
        <v>7</v>
      </c>
      <c r="J30" s="31">
        <v>8</v>
      </c>
      <c r="K30" s="33" t="s">
        <v>121</v>
      </c>
      <c r="L30" s="33" t="s">
        <v>122</v>
      </c>
      <c r="M30" s="39" t="s">
        <v>120</v>
      </c>
      <c r="N30" s="52" t="s">
        <v>807</v>
      </c>
      <c r="O30" s="52" t="s">
        <v>808</v>
      </c>
      <c r="P30" s="34">
        <v>70</v>
      </c>
      <c r="Q30" s="31">
        <v>24323</v>
      </c>
      <c r="R30" s="53"/>
      <c r="S30" s="29"/>
      <c r="T30" s="54">
        <v>953457</v>
      </c>
      <c r="U30" s="53">
        <v>44124</v>
      </c>
      <c r="V30" s="34"/>
      <c r="W30" s="55"/>
      <c r="X30" s="34">
        <v>381383</v>
      </c>
      <c r="Y30" s="39"/>
      <c r="Z30" s="32"/>
      <c r="AA30" s="34">
        <v>286037</v>
      </c>
      <c r="AB30" s="32"/>
      <c r="AC30" s="53"/>
      <c r="AD30" s="54">
        <v>953457</v>
      </c>
      <c r="AE30" s="29" t="s">
        <v>68</v>
      </c>
      <c r="AF30" s="53"/>
      <c r="AG30" s="5"/>
      <c r="AH30" s="5"/>
      <c r="AI30" s="5"/>
      <c r="AJ30" s="5"/>
    </row>
    <row r="31" spans="1:36" s="2" customFormat="1" ht="80.099999999999994" customHeight="1" x14ac:dyDescent="0.25">
      <c r="A31" s="29">
        <v>26</v>
      </c>
      <c r="B31" s="51" t="s">
        <v>809</v>
      </c>
      <c r="C31" s="29" t="s">
        <v>24</v>
      </c>
      <c r="D31" s="39" t="s">
        <v>106</v>
      </c>
      <c r="E31" s="39" t="s">
        <v>107</v>
      </c>
      <c r="F31" s="39" t="s">
        <v>120</v>
      </c>
      <c r="G31" s="39" t="s">
        <v>111</v>
      </c>
      <c r="H31" s="32">
        <v>4</v>
      </c>
      <c r="I31" s="31">
        <v>7</v>
      </c>
      <c r="J31" s="31">
        <v>7</v>
      </c>
      <c r="K31" s="33" t="s">
        <v>123</v>
      </c>
      <c r="L31" s="33" t="s">
        <v>124</v>
      </c>
      <c r="M31" s="39" t="s">
        <v>120</v>
      </c>
      <c r="N31" s="52" t="s">
        <v>810</v>
      </c>
      <c r="O31" s="52" t="s">
        <v>811</v>
      </c>
      <c r="P31" s="34">
        <v>30</v>
      </c>
      <c r="Q31" s="31">
        <v>24324</v>
      </c>
      <c r="R31" s="53"/>
      <c r="S31" s="29"/>
      <c r="T31" s="54">
        <v>616196</v>
      </c>
      <c r="U31" s="53">
        <v>44124</v>
      </c>
      <c r="V31" s="34"/>
      <c r="W31" s="55"/>
      <c r="X31" s="34">
        <v>246478</v>
      </c>
      <c r="Y31" s="39"/>
      <c r="Z31" s="32"/>
      <c r="AA31" s="34">
        <v>184859</v>
      </c>
      <c r="AB31" s="32"/>
      <c r="AC31" s="53"/>
      <c r="AD31" s="54">
        <v>616196</v>
      </c>
      <c r="AE31" s="29" t="s">
        <v>68</v>
      </c>
      <c r="AF31" s="53"/>
      <c r="AG31" s="5"/>
      <c r="AH31" s="5"/>
      <c r="AI31" s="5"/>
      <c r="AJ31" s="5"/>
    </row>
    <row r="32" spans="1:36" s="2" customFormat="1" ht="80.099999999999994" customHeight="1" x14ac:dyDescent="0.25">
      <c r="A32" s="29">
        <v>27</v>
      </c>
      <c r="B32" s="51" t="s">
        <v>812</v>
      </c>
      <c r="C32" s="29" t="s">
        <v>24</v>
      </c>
      <c r="D32" s="39" t="s">
        <v>106</v>
      </c>
      <c r="E32" s="39" t="s">
        <v>107</v>
      </c>
      <c r="F32" s="39" t="s">
        <v>125</v>
      </c>
      <c r="G32" s="39" t="s">
        <v>111</v>
      </c>
      <c r="H32" s="32">
        <v>7</v>
      </c>
      <c r="I32" s="31">
        <v>7</v>
      </c>
      <c r="J32" s="31">
        <v>10</v>
      </c>
      <c r="K32" s="33" t="s">
        <v>813</v>
      </c>
      <c r="L32" s="33" t="s">
        <v>814</v>
      </c>
      <c r="M32" s="39" t="s">
        <v>125</v>
      </c>
      <c r="N32" s="52" t="s">
        <v>815</v>
      </c>
      <c r="O32" s="52" t="s">
        <v>816</v>
      </c>
      <c r="P32" s="34">
        <v>24</v>
      </c>
      <c r="Q32" s="35" t="s">
        <v>817</v>
      </c>
      <c r="R32" s="53"/>
      <c r="S32" s="29"/>
      <c r="T32" s="54">
        <v>600974</v>
      </c>
      <c r="U32" s="53">
        <v>44187</v>
      </c>
      <c r="V32" s="34"/>
      <c r="W32" s="55"/>
      <c r="X32" s="34">
        <v>240791</v>
      </c>
      <c r="Y32" s="39"/>
      <c r="Z32" s="32"/>
      <c r="AA32" s="34">
        <v>180378</v>
      </c>
      <c r="AB32" s="32"/>
      <c r="AC32" s="53"/>
      <c r="AD32" s="54">
        <v>600974</v>
      </c>
      <c r="AE32" s="29" t="s">
        <v>68</v>
      </c>
      <c r="AF32" s="53"/>
      <c r="AG32" s="5"/>
      <c r="AH32" s="5"/>
      <c r="AI32" s="5"/>
      <c r="AJ32" s="5"/>
    </row>
    <row r="33" spans="1:36" s="2" customFormat="1" ht="80.099999999999994" customHeight="1" x14ac:dyDescent="0.25">
      <c r="A33" s="29">
        <v>28</v>
      </c>
      <c r="B33" s="51" t="s">
        <v>818</v>
      </c>
      <c r="C33" s="29" t="s">
        <v>24</v>
      </c>
      <c r="D33" s="39" t="s">
        <v>106</v>
      </c>
      <c r="E33" s="39" t="s">
        <v>107</v>
      </c>
      <c r="F33" s="39" t="s">
        <v>126</v>
      </c>
      <c r="G33" s="39" t="s">
        <v>115</v>
      </c>
      <c r="H33" s="32">
        <v>7</v>
      </c>
      <c r="I33" s="31">
        <v>7</v>
      </c>
      <c r="J33" s="31">
        <v>12</v>
      </c>
      <c r="K33" s="33" t="s">
        <v>127</v>
      </c>
      <c r="L33" s="33" t="s">
        <v>819</v>
      </c>
      <c r="M33" s="39" t="s">
        <v>126</v>
      </c>
      <c r="N33" s="52" t="s">
        <v>820</v>
      </c>
      <c r="O33" s="52" t="s">
        <v>821</v>
      </c>
      <c r="P33" s="55">
        <v>22</v>
      </c>
      <c r="Q33" s="31" t="s">
        <v>822</v>
      </c>
      <c r="R33" s="53"/>
      <c r="S33" s="29"/>
      <c r="T33" s="54">
        <v>601971</v>
      </c>
      <c r="U33" s="53">
        <v>44126</v>
      </c>
      <c r="V33" s="34"/>
      <c r="W33" s="34"/>
      <c r="X33" s="34">
        <v>240791</v>
      </c>
      <c r="Y33" s="39"/>
      <c r="Z33" s="32"/>
      <c r="AA33" s="34">
        <v>180378</v>
      </c>
      <c r="AB33" s="32"/>
      <c r="AC33" s="53"/>
      <c r="AD33" s="54">
        <v>601971</v>
      </c>
      <c r="AE33" s="29" t="s">
        <v>68</v>
      </c>
      <c r="AF33" s="53"/>
      <c r="AG33" s="5"/>
      <c r="AH33" s="5"/>
      <c r="AI33" s="5"/>
      <c r="AJ33" s="5"/>
    </row>
    <row r="34" spans="1:36" s="2" customFormat="1" ht="80.099999999999994" customHeight="1" x14ac:dyDescent="0.25">
      <c r="A34" s="29">
        <v>29</v>
      </c>
      <c r="B34" s="51" t="s">
        <v>823</v>
      </c>
      <c r="C34" s="29" t="s">
        <v>24</v>
      </c>
      <c r="D34" s="39" t="s">
        <v>106</v>
      </c>
      <c r="E34" s="39" t="s">
        <v>107</v>
      </c>
      <c r="F34" s="39" t="s">
        <v>126</v>
      </c>
      <c r="G34" s="39" t="s">
        <v>117</v>
      </c>
      <c r="H34" s="32">
        <v>7</v>
      </c>
      <c r="I34" s="31">
        <v>7</v>
      </c>
      <c r="J34" s="31">
        <v>8</v>
      </c>
      <c r="K34" s="56" t="s">
        <v>129</v>
      </c>
      <c r="L34" s="33" t="s">
        <v>792</v>
      </c>
      <c r="M34" s="39" t="s">
        <v>126</v>
      </c>
      <c r="N34" s="52" t="s">
        <v>824</v>
      </c>
      <c r="O34" s="52" t="s">
        <v>825</v>
      </c>
      <c r="P34" s="55">
        <v>44</v>
      </c>
      <c r="Q34" s="31" t="s">
        <v>473</v>
      </c>
      <c r="R34" s="53"/>
      <c r="S34" s="29"/>
      <c r="T34" s="54">
        <v>835486</v>
      </c>
      <c r="U34" s="53">
        <v>44319</v>
      </c>
      <c r="V34" s="34"/>
      <c r="W34" s="55"/>
      <c r="X34" s="34">
        <v>332758</v>
      </c>
      <c r="Y34" s="39"/>
      <c r="Z34" s="32"/>
      <c r="AA34" s="34">
        <v>254238</v>
      </c>
      <c r="AB34" s="32"/>
      <c r="AC34" s="53"/>
      <c r="AD34" s="54">
        <v>835486</v>
      </c>
      <c r="AE34" s="29" t="s">
        <v>68</v>
      </c>
      <c r="AF34" s="53"/>
      <c r="AG34" s="5"/>
      <c r="AH34" s="5"/>
      <c r="AI34" s="5"/>
      <c r="AJ34" s="5"/>
    </row>
    <row r="35" spans="1:36" s="2" customFormat="1" ht="80.099999999999994" customHeight="1" x14ac:dyDescent="0.25">
      <c r="A35" s="29">
        <v>30</v>
      </c>
      <c r="B35" s="51" t="s">
        <v>826</v>
      </c>
      <c r="C35" s="29" t="s">
        <v>24</v>
      </c>
      <c r="D35" s="39" t="s">
        <v>106</v>
      </c>
      <c r="E35" s="39" t="s">
        <v>107</v>
      </c>
      <c r="F35" s="39" t="s">
        <v>126</v>
      </c>
      <c r="G35" s="39" t="s">
        <v>126</v>
      </c>
      <c r="H35" s="32">
        <v>7</v>
      </c>
      <c r="I35" s="31">
        <v>7</v>
      </c>
      <c r="J35" s="31">
        <v>7</v>
      </c>
      <c r="K35" s="33" t="s">
        <v>128</v>
      </c>
      <c r="L35" s="33" t="s">
        <v>792</v>
      </c>
      <c r="M35" s="39" t="s">
        <v>126</v>
      </c>
      <c r="N35" s="52" t="s">
        <v>824</v>
      </c>
      <c r="O35" s="52" t="s">
        <v>827</v>
      </c>
      <c r="P35" s="55">
        <v>21</v>
      </c>
      <c r="Q35" s="35" t="s">
        <v>828</v>
      </c>
      <c r="R35" s="53"/>
      <c r="S35" s="29"/>
      <c r="T35" s="54">
        <v>835486</v>
      </c>
      <c r="U35" s="53">
        <v>44319</v>
      </c>
      <c r="V35" s="34"/>
      <c r="W35" s="55"/>
      <c r="X35" s="34">
        <v>332758</v>
      </c>
      <c r="Y35" s="39"/>
      <c r="Z35" s="32"/>
      <c r="AA35" s="34">
        <v>254238</v>
      </c>
      <c r="AB35" s="32"/>
      <c r="AC35" s="53"/>
      <c r="AD35" s="54">
        <v>835486</v>
      </c>
      <c r="AE35" s="29" t="s">
        <v>68</v>
      </c>
      <c r="AF35" s="53"/>
      <c r="AG35" s="5"/>
      <c r="AH35" s="5"/>
      <c r="AI35" s="5"/>
      <c r="AJ35" s="5"/>
    </row>
    <row r="36" spans="1:36" s="2" customFormat="1" ht="80.099999999999994" customHeight="1" x14ac:dyDescent="0.25">
      <c r="A36" s="29">
        <v>31</v>
      </c>
      <c r="B36" s="51" t="s">
        <v>829</v>
      </c>
      <c r="C36" s="29" t="s">
        <v>24</v>
      </c>
      <c r="D36" s="39" t="s">
        <v>106</v>
      </c>
      <c r="E36" s="39" t="s">
        <v>107</v>
      </c>
      <c r="F36" s="57" t="s">
        <v>115</v>
      </c>
      <c r="G36" s="39" t="s">
        <v>126</v>
      </c>
      <c r="H36" s="32">
        <v>7</v>
      </c>
      <c r="I36" s="31">
        <v>7</v>
      </c>
      <c r="J36" s="31">
        <v>9</v>
      </c>
      <c r="K36" s="33" t="s">
        <v>116</v>
      </c>
      <c r="L36" s="33" t="s">
        <v>800</v>
      </c>
      <c r="M36" s="57" t="s">
        <v>115</v>
      </c>
      <c r="N36" s="52" t="s">
        <v>830</v>
      </c>
      <c r="O36" s="52" t="s">
        <v>831</v>
      </c>
      <c r="P36" s="34">
        <v>18</v>
      </c>
      <c r="Q36" s="35" t="s">
        <v>832</v>
      </c>
      <c r="R36" s="53"/>
      <c r="S36" s="29"/>
      <c r="T36" s="54">
        <v>844108</v>
      </c>
      <c r="U36" s="53">
        <v>44319</v>
      </c>
      <c r="V36" s="34"/>
      <c r="W36" s="55"/>
      <c r="X36" s="34">
        <v>337853</v>
      </c>
      <c r="Y36" s="39"/>
      <c r="Z36" s="32"/>
      <c r="AA36" s="34">
        <v>254814</v>
      </c>
      <c r="AB36" s="32"/>
      <c r="AC36" s="53"/>
      <c r="AD36" s="54">
        <v>844108</v>
      </c>
      <c r="AE36" s="29" t="s">
        <v>68</v>
      </c>
      <c r="AF36" s="53"/>
      <c r="AG36" s="5"/>
      <c r="AH36" s="5"/>
      <c r="AI36" s="5"/>
      <c r="AJ36" s="5"/>
    </row>
    <row r="37" spans="1:36" s="2" customFormat="1" ht="80.099999999999994" customHeight="1" x14ac:dyDescent="0.25">
      <c r="A37" s="29">
        <v>32</v>
      </c>
      <c r="B37" s="51" t="s">
        <v>833</v>
      </c>
      <c r="C37" s="29" t="s">
        <v>24</v>
      </c>
      <c r="D37" s="39" t="s">
        <v>106</v>
      </c>
      <c r="E37" s="39" t="s">
        <v>107</v>
      </c>
      <c r="F37" s="39" t="s">
        <v>120</v>
      </c>
      <c r="G37" s="39" t="s">
        <v>126</v>
      </c>
      <c r="H37" s="32">
        <v>8</v>
      </c>
      <c r="I37" s="31">
        <v>7</v>
      </c>
      <c r="J37" s="31">
        <v>12</v>
      </c>
      <c r="K37" s="56" t="s">
        <v>130</v>
      </c>
      <c r="L37" s="57" t="s">
        <v>131</v>
      </c>
      <c r="M37" s="39" t="s">
        <v>120</v>
      </c>
      <c r="N37" s="52" t="s">
        <v>834</v>
      </c>
      <c r="O37" s="52" t="s">
        <v>835</v>
      </c>
      <c r="P37" s="34">
        <v>30</v>
      </c>
      <c r="Q37" s="35" t="s">
        <v>836</v>
      </c>
      <c r="R37" s="53"/>
      <c r="S37" s="29"/>
      <c r="T37" s="54">
        <v>982699</v>
      </c>
      <c r="U37" s="53">
        <v>44350</v>
      </c>
      <c r="V37" s="34"/>
      <c r="W37" s="55"/>
      <c r="X37" s="34">
        <v>687889</v>
      </c>
      <c r="Y37" s="39"/>
      <c r="Z37" s="32"/>
      <c r="AA37" s="34">
        <v>0</v>
      </c>
      <c r="AB37" s="32"/>
      <c r="AC37" s="53"/>
      <c r="AD37" s="54">
        <v>982699</v>
      </c>
      <c r="AE37" s="29" t="s">
        <v>68</v>
      </c>
      <c r="AF37" s="53"/>
      <c r="AG37" s="5"/>
      <c r="AH37" s="5"/>
      <c r="AI37" s="5"/>
      <c r="AJ37" s="5"/>
    </row>
    <row r="38" spans="1:36" s="2" customFormat="1" ht="80.099999999999994" customHeight="1" x14ac:dyDescent="0.25">
      <c r="A38" s="29">
        <v>33</v>
      </c>
      <c r="B38" s="51" t="s">
        <v>837</v>
      </c>
      <c r="C38" s="29" t="s">
        <v>24</v>
      </c>
      <c r="D38" s="39" t="s">
        <v>106</v>
      </c>
      <c r="E38" s="39" t="s">
        <v>107</v>
      </c>
      <c r="F38" s="39" t="s">
        <v>132</v>
      </c>
      <c r="G38" s="57" t="s">
        <v>115</v>
      </c>
      <c r="H38" s="32">
        <v>8</v>
      </c>
      <c r="I38" s="31">
        <v>7</v>
      </c>
      <c r="J38" s="31">
        <v>9</v>
      </c>
      <c r="K38" s="56" t="s">
        <v>133</v>
      </c>
      <c r="L38" s="58" t="s">
        <v>134</v>
      </c>
      <c r="M38" s="39" t="s">
        <v>132</v>
      </c>
      <c r="N38" s="52" t="s">
        <v>838</v>
      </c>
      <c r="O38" s="52" t="s">
        <v>839</v>
      </c>
      <c r="P38" s="34">
        <v>70</v>
      </c>
      <c r="Q38" s="35" t="s">
        <v>840</v>
      </c>
      <c r="R38" s="53"/>
      <c r="S38" s="29"/>
      <c r="T38" s="59">
        <v>845713</v>
      </c>
      <c r="U38" s="53">
        <v>44350</v>
      </c>
      <c r="V38" s="34"/>
      <c r="W38" s="55"/>
      <c r="X38" s="34">
        <v>591999</v>
      </c>
      <c r="Y38" s="39"/>
      <c r="Z38" s="32"/>
      <c r="AA38" s="34">
        <v>0</v>
      </c>
      <c r="AB38" s="32"/>
      <c r="AC38" s="53"/>
      <c r="AD38" s="59">
        <v>845713</v>
      </c>
      <c r="AE38" s="29" t="s">
        <v>68</v>
      </c>
      <c r="AF38" s="53"/>
      <c r="AG38" s="5"/>
      <c r="AH38" s="5"/>
      <c r="AI38" s="5"/>
      <c r="AJ38" s="5"/>
    </row>
    <row r="39" spans="1:36" s="2" customFormat="1" ht="80.099999999999994" customHeight="1" x14ac:dyDescent="0.25">
      <c r="A39" s="29">
        <v>34</v>
      </c>
      <c r="B39" s="51" t="s">
        <v>841</v>
      </c>
      <c r="C39" s="29" t="s">
        <v>24</v>
      </c>
      <c r="D39" s="39" t="s">
        <v>106</v>
      </c>
      <c r="E39" s="39" t="s">
        <v>107</v>
      </c>
      <c r="F39" s="57" t="s">
        <v>115</v>
      </c>
      <c r="G39" s="39" t="s">
        <v>120</v>
      </c>
      <c r="H39" s="32">
        <v>7</v>
      </c>
      <c r="I39" s="31">
        <v>7</v>
      </c>
      <c r="J39" s="31">
        <v>10</v>
      </c>
      <c r="K39" s="56" t="s">
        <v>135</v>
      </c>
      <c r="L39" s="58" t="s">
        <v>136</v>
      </c>
      <c r="M39" s="57" t="s">
        <v>115</v>
      </c>
      <c r="N39" s="52" t="s">
        <v>842</v>
      </c>
      <c r="O39" s="52" t="s">
        <v>843</v>
      </c>
      <c r="P39" s="34">
        <v>25</v>
      </c>
      <c r="Q39" s="60" t="s">
        <v>472</v>
      </c>
      <c r="R39" s="53"/>
      <c r="S39" s="29"/>
      <c r="T39" s="59">
        <v>601205</v>
      </c>
      <c r="U39" s="53">
        <v>44350</v>
      </c>
      <c r="V39" s="34"/>
      <c r="W39" s="55"/>
      <c r="X39" s="34">
        <v>420419</v>
      </c>
      <c r="Y39" s="61"/>
      <c r="Z39" s="32"/>
      <c r="AA39" s="34">
        <v>0</v>
      </c>
      <c r="AB39" s="32"/>
      <c r="AC39" s="53"/>
      <c r="AD39" s="59">
        <v>601205</v>
      </c>
      <c r="AE39" s="29" t="s">
        <v>68</v>
      </c>
      <c r="AF39" s="53"/>
      <c r="AG39" s="5"/>
      <c r="AH39" s="5"/>
      <c r="AI39" s="5"/>
      <c r="AJ39" s="5"/>
    </row>
    <row r="40" spans="1:36" s="2" customFormat="1" ht="80.099999999999994" customHeight="1" x14ac:dyDescent="0.25">
      <c r="A40" s="36">
        <v>35</v>
      </c>
      <c r="B40" s="36" t="s">
        <v>69</v>
      </c>
      <c r="C40" s="36" t="s">
        <v>24</v>
      </c>
      <c r="D40" s="36" t="s">
        <v>70</v>
      </c>
      <c r="E40" s="36" t="s">
        <v>70</v>
      </c>
      <c r="F40" s="36" t="s">
        <v>71</v>
      </c>
      <c r="G40" s="36" t="s">
        <v>72</v>
      </c>
      <c r="H40" s="36">
        <v>40</v>
      </c>
      <c r="I40" s="36">
        <v>17</v>
      </c>
      <c r="J40" s="36">
        <v>10</v>
      </c>
      <c r="K40" s="36" t="s">
        <v>73</v>
      </c>
      <c r="L40" s="36" t="s">
        <v>74</v>
      </c>
      <c r="M40" s="36" t="s">
        <v>75</v>
      </c>
      <c r="N40" s="36" t="s">
        <v>917</v>
      </c>
      <c r="O40" s="36" t="s">
        <v>918</v>
      </c>
      <c r="P40" s="47">
        <v>45</v>
      </c>
      <c r="Q40" s="36" t="s">
        <v>76</v>
      </c>
      <c r="R40" s="62"/>
      <c r="S40" s="47"/>
      <c r="T40" s="47">
        <v>1800000</v>
      </c>
      <c r="U40" s="63">
        <v>44342</v>
      </c>
      <c r="V40" s="62"/>
      <c r="W40" s="62"/>
      <c r="X40" s="62">
        <v>0</v>
      </c>
      <c r="Y40" s="62">
        <v>0</v>
      </c>
      <c r="Z40" s="36"/>
      <c r="AA40" s="63"/>
      <c r="AB40" s="36"/>
      <c r="AC40" s="36"/>
      <c r="AD40" s="47">
        <v>1800000</v>
      </c>
      <c r="AE40" s="36" t="s">
        <v>68</v>
      </c>
      <c r="AF40" s="36"/>
    </row>
    <row r="41" spans="1:36" s="2" customFormat="1" ht="80.099999999999994" customHeight="1" x14ac:dyDescent="0.25">
      <c r="A41" s="36">
        <v>36</v>
      </c>
      <c r="B41" s="36" t="s">
        <v>149</v>
      </c>
      <c r="C41" s="36" t="s">
        <v>24</v>
      </c>
      <c r="D41" s="36" t="s">
        <v>150</v>
      </c>
      <c r="E41" s="36" t="s">
        <v>151</v>
      </c>
      <c r="F41" s="36" t="s">
        <v>152</v>
      </c>
      <c r="G41" s="36" t="s">
        <v>152</v>
      </c>
      <c r="H41" s="36">
        <v>80</v>
      </c>
      <c r="I41" s="36">
        <v>32</v>
      </c>
      <c r="J41" s="36">
        <v>14</v>
      </c>
      <c r="K41" s="36" t="s">
        <v>153</v>
      </c>
      <c r="L41" s="36">
        <v>3331212709</v>
      </c>
      <c r="M41" s="36" t="s">
        <v>154</v>
      </c>
      <c r="N41" s="36">
        <v>33.381951999999998</v>
      </c>
      <c r="O41" s="36" t="s">
        <v>919</v>
      </c>
      <c r="P41" s="36">
        <v>25</v>
      </c>
      <c r="Q41" s="65">
        <v>938001006457</v>
      </c>
      <c r="R41" s="36"/>
      <c r="S41" s="36"/>
      <c r="T41" s="36">
        <v>1200000</v>
      </c>
      <c r="U41" s="36" t="s">
        <v>155</v>
      </c>
      <c r="V41" s="36"/>
      <c r="W41" s="90"/>
      <c r="X41" s="36">
        <v>0</v>
      </c>
      <c r="Y41" s="36"/>
      <c r="Z41" s="36"/>
      <c r="AA41" s="36">
        <v>0</v>
      </c>
      <c r="AB41" s="36"/>
      <c r="AC41" s="36"/>
      <c r="AD41" s="36">
        <v>1200000</v>
      </c>
      <c r="AE41" s="36" t="s">
        <v>68</v>
      </c>
      <c r="AF41" s="36"/>
    </row>
    <row r="42" spans="1:36" s="2" customFormat="1" ht="80.099999999999994" customHeight="1" x14ac:dyDescent="0.25">
      <c r="A42" s="36">
        <v>37</v>
      </c>
      <c r="B42" s="36" t="s">
        <v>156</v>
      </c>
      <c r="C42" s="36" t="s">
        <v>24</v>
      </c>
      <c r="D42" s="36" t="s">
        <v>150</v>
      </c>
      <c r="E42" s="36" t="s">
        <v>151</v>
      </c>
      <c r="F42" s="36" t="s">
        <v>152</v>
      </c>
      <c r="G42" s="36" t="s">
        <v>152</v>
      </c>
      <c r="H42" s="36">
        <v>80</v>
      </c>
      <c r="I42" s="36">
        <v>32</v>
      </c>
      <c r="J42" s="36">
        <v>14</v>
      </c>
      <c r="K42" s="36" t="s">
        <v>157</v>
      </c>
      <c r="L42" s="65">
        <v>3401131913</v>
      </c>
      <c r="M42" s="36" t="s">
        <v>158</v>
      </c>
      <c r="N42" s="65" t="s">
        <v>920</v>
      </c>
      <c r="O42" s="36" t="s">
        <v>921</v>
      </c>
      <c r="P42" s="36">
        <v>18</v>
      </c>
      <c r="Q42" s="65">
        <v>9380010007198</v>
      </c>
      <c r="R42" s="36"/>
      <c r="S42" s="36"/>
      <c r="T42" s="36">
        <v>300000</v>
      </c>
      <c r="U42" s="36" t="s">
        <v>159</v>
      </c>
      <c r="V42" s="36"/>
      <c r="W42" s="66"/>
      <c r="X42" s="36">
        <v>0</v>
      </c>
      <c r="Y42" s="36"/>
      <c r="Z42" s="36"/>
      <c r="AA42" s="36">
        <v>0</v>
      </c>
      <c r="AB42" s="36"/>
      <c r="AC42" s="36"/>
      <c r="AD42" s="36">
        <v>300000</v>
      </c>
      <c r="AE42" s="36" t="s">
        <v>68</v>
      </c>
      <c r="AF42" s="36"/>
    </row>
    <row r="43" spans="1:36" s="2" customFormat="1" ht="80.099999999999994" customHeight="1" x14ac:dyDescent="0.25">
      <c r="A43" s="36">
        <v>38</v>
      </c>
      <c r="B43" s="36" t="s">
        <v>160</v>
      </c>
      <c r="C43" s="36" t="s">
        <v>24</v>
      </c>
      <c r="D43" s="36" t="s">
        <v>150</v>
      </c>
      <c r="E43" s="36" t="s">
        <v>151</v>
      </c>
      <c r="F43" s="36" t="s">
        <v>152</v>
      </c>
      <c r="G43" s="36" t="s">
        <v>152</v>
      </c>
      <c r="H43" s="36">
        <v>80</v>
      </c>
      <c r="I43" s="36">
        <v>32</v>
      </c>
      <c r="J43" s="36">
        <v>10</v>
      </c>
      <c r="K43" s="36" t="s">
        <v>161</v>
      </c>
      <c r="L43" s="36">
        <v>3322930650</v>
      </c>
      <c r="M43" s="36" t="s">
        <v>162</v>
      </c>
      <c r="N43" s="36" t="s">
        <v>922</v>
      </c>
      <c r="O43" s="36">
        <v>71.535330000000002</v>
      </c>
      <c r="P43" s="36">
        <v>10</v>
      </c>
      <c r="Q43" s="65">
        <v>9380010005088</v>
      </c>
      <c r="R43" s="36"/>
      <c r="S43" s="36"/>
      <c r="T43" s="36">
        <v>300000</v>
      </c>
      <c r="U43" s="36" t="s">
        <v>163</v>
      </c>
      <c r="V43" s="36"/>
      <c r="W43" s="36"/>
      <c r="X43" s="36">
        <v>0</v>
      </c>
      <c r="Y43" s="36"/>
      <c r="Z43" s="36"/>
      <c r="AA43" s="36">
        <v>0</v>
      </c>
      <c r="AB43" s="36"/>
      <c r="AC43" s="36"/>
      <c r="AD43" s="36">
        <v>300000</v>
      </c>
      <c r="AE43" s="36" t="s">
        <v>68</v>
      </c>
      <c r="AF43" s="36"/>
    </row>
    <row r="44" spans="1:36" s="2" customFormat="1" ht="80.099999999999994" customHeight="1" x14ac:dyDescent="0.25">
      <c r="A44" s="36">
        <v>39</v>
      </c>
      <c r="B44" s="36" t="s">
        <v>164</v>
      </c>
      <c r="C44" s="36" t="s">
        <v>24</v>
      </c>
      <c r="D44" s="36" t="s">
        <v>150</v>
      </c>
      <c r="E44" s="36" t="s">
        <v>151</v>
      </c>
      <c r="F44" s="36" t="s">
        <v>152</v>
      </c>
      <c r="G44" s="36" t="s">
        <v>152</v>
      </c>
      <c r="H44" s="36">
        <v>80</v>
      </c>
      <c r="I44" s="36">
        <v>32</v>
      </c>
      <c r="J44" s="36">
        <v>14</v>
      </c>
      <c r="K44" s="36" t="s">
        <v>157</v>
      </c>
      <c r="L44" s="36">
        <v>3401131913</v>
      </c>
      <c r="M44" s="36" t="s">
        <v>165</v>
      </c>
      <c r="N44" s="36" t="s">
        <v>920</v>
      </c>
      <c r="O44" s="36">
        <v>71.532380000000003</v>
      </c>
      <c r="P44" s="36">
        <v>18</v>
      </c>
      <c r="Q44" s="65">
        <v>9380010007198</v>
      </c>
      <c r="R44" s="36"/>
      <c r="S44" s="36"/>
      <c r="T44" s="36">
        <v>900000</v>
      </c>
      <c r="U44" s="36" t="s">
        <v>166</v>
      </c>
      <c r="V44" s="36"/>
      <c r="W44" s="66"/>
      <c r="X44" s="36">
        <v>0</v>
      </c>
      <c r="Y44" s="36"/>
      <c r="Z44" s="36"/>
      <c r="AA44" s="36">
        <v>0</v>
      </c>
      <c r="AB44" s="36"/>
      <c r="AC44" s="36"/>
      <c r="AD44" s="36">
        <v>900000</v>
      </c>
      <c r="AE44" s="36" t="s">
        <v>68</v>
      </c>
      <c r="AF44" s="36"/>
    </row>
    <row r="45" spans="1:36" s="2" customFormat="1" ht="80.099999999999994" customHeight="1" x14ac:dyDescent="0.25">
      <c r="A45" s="36">
        <v>40</v>
      </c>
      <c r="B45" s="36" t="s">
        <v>167</v>
      </c>
      <c r="C45" s="36" t="s">
        <v>24</v>
      </c>
      <c r="D45" s="36" t="s">
        <v>150</v>
      </c>
      <c r="E45" s="36" t="s">
        <v>151</v>
      </c>
      <c r="F45" s="36" t="s">
        <v>152</v>
      </c>
      <c r="G45" s="36" t="s">
        <v>152</v>
      </c>
      <c r="H45" s="36">
        <v>80</v>
      </c>
      <c r="I45" s="36">
        <v>32</v>
      </c>
      <c r="J45" s="36">
        <v>15</v>
      </c>
      <c r="K45" s="36" t="s">
        <v>161</v>
      </c>
      <c r="L45" s="36">
        <v>3322930650</v>
      </c>
      <c r="M45" s="36" t="s">
        <v>168</v>
      </c>
      <c r="N45" s="36" t="s">
        <v>923</v>
      </c>
      <c r="O45" s="36">
        <v>71.535340700000006</v>
      </c>
      <c r="P45" s="36">
        <v>30</v>
      </c>
      <c r="Q45" s="65">
        <v>9380010005088</v>
      </c>
      <c r="R45" s="36"/>
      <c r="S45" s="36"/>
      <c r="T45" s="36">
        <v>300000</v>
      </c>
      <c r="U45" s="36" t="s">
        <v>169</v>
      </c>
      <c r="V45" s="36"/>
      <c r="W45" s="36"/>
      <c r="X45" s="36">
        <v>0</v>
      </c>
      <c r="Y45" s="36"/>
      <c r="Z45" s="36"/>
      <c r="AA45" s="36">
        <v>0</v>
      </c>
      <c r="AB45" s="36"/>
      <c r="AC45" s="36"/>
      <c r="AD45" s="36">
        <v>300000</v>
      </c>
      <c r="AE45" s="36" t="s">
        <v>68</v>
      </c>
      <c r="AF45" s="36"/>
    </row>
    <row r="46" spans="1:36" ht="80.099999999999994" customHeight="1" x14ac:dyDescent="0.25">
      <c r="A46" s="67">
        <v>41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</row>
    <row r="47" spans="1:36" s="9" customFormat="1" ht="80.099999999999994" customHeight="1" x14ac:dyDescent="0.25">
      <c r="A47" s="69">
        <v>42</v>
      </c>
      <c r="B47" s="70" t="s">
        <v>201</v>
      </c>
      <c r="C47" s="69" t="s">
        <v>14</v>
      </c>
      <c r="D47" s="71" t="s">
        <v>196</v>
      </c>
      <c r="E47" s="71" t="s">
        <v>197</v>
      </c>
      <c r="F47" s="70" t="s">
        <v>198</v>
      </c>
      <c r="G47" s="72" t="s">
        <v>199</v>
      </c>
      <c r="H47" s="73">
        <v>85</v>
      </c>
      <c r="I47" s="73">
        <v>34</v>
      </c>
      <c r="J47" s="72">
        <v>10</v>
      </c>
      <c r="K47" s="72" t="s">
        <v>202</v>
      </c>
      <c r="L47" s="74">
        <v>3137250196</v>
      </c>
      <c r="M47" s="70" t="s">
        <v>198</v>
      </c>
      <c r="N47" s="75">
        <v>33.17098</v>
      </c>
      <c r="O47" s="75">
        <v>70.900090000000006</v>
      </c>
      <c r="P47" s="71">
        <v>210</v>
      </c>
      <c r="Q47" s="72" t="s">
        <v>203</v>
      </c>
      <c r="R47" s="71"/>
      <c r="S47" s="71"/>
      <c r="T47" s="76">
        <v>2363073</v>
      </c>
      <c r="U47" s="77" t="s">
        <v>200</v>
      </c>
      <c r="V47" s="71"/>
      <c r="W47" s="71"/>
      <c r="X47" s="78">
        <v>945230</v>
      </c>
      <c r="Y47" s="71"/>
      <c r="Z47" s="71"/>
      <c r="AA47" s="79">
        <v>708920</v>
      </c>
      <c r="AB47" s="71"/>
      <c r="AC47" s="71"/>
      <c r="AD47" s="79">
        <v>188050</v>
      </c>
      <c r="AE47" s="71" t="s">
        <v>68</v>
      </c>
      <c r="AF47" s="91"/>
      <c r="AG47" s="92"/>
    </row>
    <row r="48" spans="1:36" s="9" customFormat="1" ht="80.099999999999994" customHeight="1" x14ac:dyDescent="0.25">
      <c r="A48" s="69">
        <v>43</v>
      </c>
      <c r="B48" s="70" t="s">
        <v>204</v>
      </c>
      <c r="C48" s="69" t="s">
        <v>14</v>
      </c>
      <c r="D48" s="71" t="s">
        <v>196</v>
      </c>
      <c r="E48" s="71" t="s">
        <v>197</v>
      </c>
      <c r="F48" s="72" t="s">
        <v>205</v>
      </c>
      <c r="G48" s="72" t="s">
        <v>206</v>
      </c>
      <c r="H48" s="72">
        <v>85</v>
      </c>
      <c r="I48" s="72">
        <v>34</v>
      </c>
      <c r="J48" s="72">
        <v>10</v>
      </c>
      <c r="K48" s="72" t="s">
        <v>207</v>
      </c>
      <c r="L48" s="72">
        <v>3368899971</v>
      </c>
      <c r="M48" s="72" t="s">
        <v>205</v>
      </c>
      <c r="N48" s="72">
        <v>33.298403299999997</v>
      </c>
      <c r="O48" s="72">
        <v>71.022421660000006</v>
      </c>
      <c r="P48" s="71">
        <v>175</v>
      </c>
      <c r="Q48" s="72" t="s">
        <v>208</v>
      </c>
      <c r="R48" s="71"/>
      <c r="S48" s="71"/>
      <c r="T48" s="76">
        <v>2014025</v>
      </c>
      <c r="U48" s="77" t="s">
        <v>209</v>
      </c>
      <c r="V48" s="71"/>
      <c r="W48" s="71"/>
      <c r="X48" s="78">
        <v>500800</v>
      </c>
      <c r="Y48" s="71"/>
      <c r="Z48" s="71"/>
      <c r="AA48" s="79">
        <v>399600</v>
      </c>
      <c r="AB48" s="71"/>
      <c r="AC48" s="71"/>
      <c r="AD48" s="69">
        <v>574708</v>
      </c>
      <c r="AE48" s="71" t="s">
        <v>68</v>
      </c>
      <c r="AF48" s="91"/>
      <c r="AG48" s="92"/>
    </row>
    <row r="49" spans="1:33" s="9" customFormat="1" ht="80.099999999999994" customHeight="1" x14ac:dyDescent="0.25">
      <c r="A49" s="69">
        <v>44</v>
      </c>
      <c r="B49" s="70" t="s">
        <v>210</v>
      </c>
      <c r="C49" s="69" t="s">
        <v>14</v>
      </c>
      <c r="D49" s="71" t="s">
        <v>196</v>
      </c>
      <c r="E49" s="71" t="s">
        <v>197</v>
      </c>
      <c r="F49" s="70" t="s">
        <v>205</v>
      </c>
      <c r="G49" s="72" t="s">
        <v>206</v>
      </c>
      <c r="H49" s="73">
        <v>85</v>
      </c>
      <c r="I49" s="73">
        <v>34</v>
      </c>
      <c r="J49" s="72">
        <v>10</v>
      </c>
      <c r="K49" s="72" t="s">
        <v>211</v>
      </c>
      <c r="L49" s="80">
        <v>3368899971</v>
      </c>
      <c r="M49" s="70" t="s">
        <v>205</v>
      </c>
      <c r="N49" s="75">
        <v>33.297241659999997</v>
      </c>
      <c r="O49" s="75">
        <v>71.014955</v>
      </c>
      <c r="P49" s="71">
        <v>312</v>
      </c>
      <c r="Q49" s="73" t="s">
        <v>212</v>
      </c>
      <c r="R49" s="71"/>
      <c r="S49" s="71"/>
      <c r="T49" s="76">
        <v>1757604</v>
      </c>
      <c r="U49" s="77" t="s">
        <v>209</v>
      </c>
      <c r="V49" s="71"/>
      <c r="W49" s="71"/>
      <c r="X49" s="78">
        <v>500000</v>
      </c>
      <c r="Y49" s="71"/>
      <c r="Z49" s="71"/>
      <c r="AA49" s="79">
        <v>399600</v>
      </c>
      <c r="AB49" s="71"/>
      <c r="AC49" s="71"/>
      <c r="AD49" s="69">
        <v>437818</v>
      </c>
      <c r="AE49" s="71" t="s">
        <v>68</v>
      </c>
      <c r="AF49" s="91"/>
      <c r="AG49" s="92"/>
    </row>
    <row r="50" spans="1:33" s="9" customFormat="1" ht="80.099999999999994" customHeight="1" x14ac:dyDescent="0.25">
      <c r="A50" s="69">
        <v>45</v>
      </c>
      <c r="B50" s="70" t="s">
        <v>213</v>
      </c>
      <c r="C50" s="69" t="s">
        <v>14</v>
      </c>
      <c r="D50" s="71" t="s">
        <v>196</v>
      </c>
      <c r="E50" s="71" t="s">
        <v>197</v>
      </c>
      <c r="F50" s="70" t="s">
        <v>214</v>
      </c>
      <c r="G50" s="72" t="s">
        <v>215</v>
      </c>
      <c r="H50" s="73">
        <v>85</v>
      </c>
      <c r="I50" s="73">
        <v>34</v>
      </c>
      <c r="J50" s="72">
        <v>10</v>
      </c>
      <c r="K50" s="72" t="s">
        <v>216</v>
      </c>
      <c r="L50" s="80">
        <v>3444747726</v>
      </c>
      <c r="M50" s="70" t="s">
        <v>214</v>
      </c>
      <c r="N50" s="75">
        <v>33.295929999999998</v>
      </c>
      <c r="O50" s="75">
        <v>71.008510000000001</v>
      </c>
      <c r="P50" s="71">
        <v>189</v>
      </c>
      <c r="Q50" s="73" t="s">
        <v>217</v>
      </c>
      <c r="R50" s="71"/>
      <c r="S50" s="71"/>
      <c r="T50" s="76">
        <v>1952631</v>
      </c>
      <c r="U50" s="77" t="s">
        <v>218</v>
      </c>
      <c r="V50" s="71"/>
      <c r="W50" s="71"/>
      <c r="X50" s="78">
        <v>781052</v>
      </c>
      <c r="Y50" s="71"/>
      <c r="Z50" s="71"/>
      <c r="AA50" s="79">
        <v>585789</v>
      </c>
      <c r="AB50" s="71"/>
      <c r="AC50" s="71"/>
      <c r="AD50" s="69">
        <v>581410</v>
      </c>
      <c r="AE50" s="71" t="s">
        <v>68</v>
      </c>
      <c r="AF50" s="91"/>
      <c r="AG50" s="92"/>
    </row>
    <row r="51" spans="1:33" x14ac:dyDescent="0.25">
      <c r="A51" s="10"/>
    </row>
  </sheetData>
  <mergeCells count="1">
    <mergeCell ref="B2:K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2"/>
  <sheetViews>
    <sheetView topLeftCell="C1" zoomScale="66" zoomScaleNormal="66" workbookViewId="0">
      <selection activeCell="M4" sqref="M4:O4"/>
    </sheetView>
  </sheetViews>
  <sheetFormatPr defaultRowHeight="15" x14ac:dyDescent="0.25"/>
  <cols>
    <col min="1" max="1" width="10" customWidth="1"/>
    <col min="2" max="2" width="19.42578125" customWidth="1"/>
    <col min="3" max="3" width="18" customWidth="1"/>
    <col min="4" max="4" width="17.5703125" customWidth="1"/>
    <col min="5" max="5" width="19.140625" customWidth="1"/>
    <col min="6" max="7" width="14.28515625" customWidth="1"/>
    <col min="8" max="8" width="20.28515625" customWidth="1"/>
    <col min="9" max="9" width="13.28515625" customWidth="1"/>
    <col min="10" max="10" width="14.5703125" customWidth="1"/>
    <col min="11" max="11" width="20.140625" customWidth="1"/>
    <col min="12" max="12" width="23" customWidth="1"/>
    <col min="13" max="13" width="13.85546875" customWidth="1"/>
    <col min="14" max="14" width="17.140625" customWidth="1"/>
    <col min="15" max="15" width="23.140625" customWidth="1"/>
    <col min="16" max="16" width="17.5703125" customWidth="1"/>
    <col min="17" max="17" width="15.5703125" customWidth="1"/>
    <col min="18" max="18" width="17.140625" customWidth="1"/>
  </cols>
  <sheetData>
    <row r="1" spans="1:43" ht="49.5" customHeight="1" thickBot="1" x14ac:dyDescent="0.3">
      <c r="A1" s="2"/>
      <c r="B1" s="2"/>
      <c r="C1" s="2"/>
      <c r="D1" s="2"/>
      <c r="E1" s="14" t="s">
        <v>1502</v>
      </c>
      <c r="F1" s="15"/>
      <c r="G1" s="15"/>
      <c r="H1" s="15"/>
      <c r="I1" s="1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15.7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s="321" customFormat="1" ht="54.75" thickBot="1" x14ac:dyDescent="0.3">
      <c r="A4" s="318" t="s">
        <v>1421</v>
      </c>
      <c r="B4" s="314" t="s">
        <v>3</v>
      </c>
      <c r="C4" s="315" t="s">
        <v>1503</v>
      </c>
      <c r="D4" s="316"/>
      <c r="E4" s="317"/>
      <c r="F4" s="315" t="s">
        <v>1504</v>
      </c>
      <c r="G4" s="316"/>
      <c r="H4" s="317"/>
      <c r="I4" s="315" t="s">
        <v>1505</v>
      </c>
      <c r="J4" s="316"/>
      <c r="K4" s="317"/>
      <c r="L4" s="318" t="s">
        <v>1506</v>
      </c>
      <c r="M4" s="315" t="s">
        <v>1507</v>
      </c>
      <c r="N4" s="319"/>
      <c r="O4" s="317"/>
      <c r="P4" s="318" t="s">
        <v>586</v>
      </c>
      <c r="Q4" s="318" t="s">
        <v>191</v>
      </c>
      <c r="R4" s="320" t="s">
        <v>587</v>
      </c>
    </row>
    <row r="5" spans="1:43" s="21" customFormat="1" ht="39.75" customHeight="1" thickBot="1" x14ac:dyDescent="0.3">
      <c r="A5" s="3"/>
      <c r="B5" s="309"/>
      <c r="C5" s="275" t="s">
        <v>1508</v>
      </c>
      <c r="D5" s="276" t="s">
        <v>1045</v>
      </c>
      <c r="E5" s="277" t="s">
        <v>1509</v>
      </c>
      <c r="F5" s="275" t="s">
        <v>1508</v>
      </c>
      <c r="G5" s="276" t="s">
        <v>1045</v>
      </c>
      <c r="H5" s="277" t="s">
        <v>1509</v>
      </c>
      <c r="I5" s="275" t="s">
        <v>1508</v>
      </c>
      <c r="J5" s="276" t="s">
        <v>1045</v>
      </c>
      <c r="K5" s="277" t="s">
        <v>1509</v>
      </c>
      <c r="L5" s="310"/>
      <c r="M5" s="278" t="s">
        <v>1508</v>
      </c>
      <c r="N5" s="279" t="s">
        <v>1045</v>
      </c>
      <c r="O5" s="278" t="s">
        <v>1509</v>
      </c>
      <c r="P5" s="311"/>
      <c r="Q5" s="312"/>
      <c r="R5" s="313"/>
    </row>
    <row r="6" spans="1:43" ht="39.950000000000003" customHeight="1" x14ac:dyDescent="0.25">
      <c r="A6" s="20">
        <v>1</v>
      </c>
      <c r="B6" s="274" t="s">
        <v>588</v>
      </c>
      <c r="C6" s="280">
        <v>0</v>
      </c>
      <c r="D6" s="281">
        <v>0</v>
      </c>
      <c r="E6" s="282">
        <v>0</v>
      </c>
      <c r="F6" s="280">
        <v>0</v>
      </c>
      <c r="G6" s="281">
        <v>0</v>
      </c>
      <c r="H6" s="282">
        <v>0</v>
      </c>
      <c r="I6" s="280">
        <v>0</v>
      </c>
      <c r="J6" s="281">
        <v>0</v>
      </c>
      <c r="K6" s="282">
        <v>0</v>
      </c>
      <c r="L6" s="283">
        <v>0</v>
      </c>
      <c r="M6" s="284">
        <v>0</v>
      </c>
      <c r="N6" s="285">
        <v>0</v>
      </c>
      <c r="O6" s="284">
        <v>0</v>
      </c>
      <c r="P6" s="286">
        <v>0</v>
      </c>
      <c r="Q6" s="286">
        <v>0</v>
      </c>
      <c r="R6" s="287">
        <v>0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39.950000000000003" customHeight="1" x14ac:dyDescent="0.25">
      <c r="A7" s="20">
        <v>2</v>
      </c>
      <c r="B7" s="274" t="s">
        <v>15</v>
      </c>
      <c r="C7" s="288">
        <v>15</v>
      </c>
      <c r="D7" s="3">
        <v>8</v>
      </c>
      <c r="E7" s="289">
        <v>0</v>
      </c>
      <c r="F7" s="288">
        <v>45</v>
      </c>
      <c r="G7" s="3">
        <v>70</v>
      </c>
      <c r="H7" s="289">
        <v>20</v>
      </c>
      <c r="I7" s="288">
        <v>20</v>
      </c>
      <c r="J7" s="3">
        <v>0</v>
      </c>
      <c r="K7" s="289">
        <v>0</v>
      </c>
      <c r="L7" s="290">
        <v>0</v>
      </c>
      <c r="M7" s="290">
        <v>80</v>
      </c>
      <c r="N7" s="291">
        <v>78</v>
      </c>
      <c r="O7" s="290">
        <v>20</v>
      </c>
      <c r="P7" s="290">
        <v>178</v>
      </c>
      <c r="Q7" s="290">
        <v>178</v>
      </c>
      <c r="R7" s="292">
        <v>0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39.950000000000003" customHeight="1" x14ac:dyDescent="0.25">
      <c r="A8" s="20">
        <v>3</v>
      </c>
      <c r="B8" s="285" t="s">
        <v>150</v>
      </c>
      <c r="C8" s="293">
        <v>0</v>
      </c>
      <c r="D8" s="294">
        <v>0</v>
      </c>
      <c r="E8" s="295">
        <v>0</v>
      </c>
      <c r="F8" s="293">
        <v>0</v>
      </c>
      <c r="G8" s="20">
        <v>0</v>
      </c>
      <c r="H8" s="295">
        <v>0</v>
      </c>
      <c r="I8" s="293">
        <v>0</v>
      </c>
      <c r="J8" s="20">
        <v>0</v>
      </c>
      <c r="K8" s="295">
        <v>0</v>
      </c>
      <c r="L8" s="284">
        <v>0</v>
      </c>
      <c r="M8" s="284">
        <v>0</v>
      </c>
      <c r="N8" s="285">
        <v>0</v>
      </c>
      <c r="O8" s="284">
        <v>0</v>
      </c>
      <c r="P8" s="284">
        <v>0</v>
      </c>
      <c r="Q8" s="284">
        <v>0</v>
      </c>
      <c r="R8" s="296">
        <v>0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39.950000000000003" customHeight="1" x14ac:dyDescent="0.25">
      <c r="A9" s="20">
        <v>4</v>
      </c>
      <c r="B9" s="285" t="s">
        <v>41</v>
      </c>
      <c r="C9" s="293">
        <v>0</v>
      </c>
      <c r="D9" s="294">
        <v>0</v>
      </c>
      <c r="E9" s="295">
        <v>0</v>
      </c>
      <c r="F9" s="293">
        <v>0</v>
      </c>
      <c r="G9" s="20">
        <v>0</v>
      </c>
      <c r="H9" s="295">
        <v>0</v>
      </c>
      <c r="I9" s="293">
        <v>0</v>
      </c>
      <c r="J9" s="20">
        <v>0</v>
      </c>
      <c r="K9" s="295">
        <v>0</v>
      </c>
      <c r="L9" s="284">
        <v>0</v>
      </c>
      <c r="M9" s="284">
        <v>0</v>
      </c>
      <c r="N9" s="285">
        <v>0</v>
      </c>
      <c r="O9" s="284">
        <v>0</v>
      </c>
      <c r="P9" s="284">
        <v>0</v>
      </c>
      <c r="Q9" s="284">
        <v>0</v>
      </c>
      <c r="R9" s="296">
        <v>0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39.950000000000003" customHeight="1" x14ac:dyDescent="0.25">
      <c r="A10" s="20">
        <v>5</v>
      </c>
      <c r="B10" s="285" t="s">
        <v>106</v>
      </c>
      <c r="C10" s="288">
        <v>0</v>
      </c>
      <c r="D10" s="297">
        <v>0</v>
      </c>
      <c r="E10" s="289">
        <v>0</v>
      </c>
      <c r="F10" s="288">
        <v>0</v>
      </c>
      <c r="G10" s="3">
        <v>0</v>
      </c>
      <c r="H10" s="289">
        <v>0</v>
      </c>
      <c r="I10" s="288">
        <v>70</v>
      </c>
      <c r="J10" s="3">
        <v>0</v>
      </c>
      <c r="K10" s="289">
        <v>0</v>
      </c>
      <c r="L10" s="290">
        <v>0</v>
      </c>
      <c r="M10" s="290">
        <v>70</v>
      </c>
      <c r="N10" s="291">
        <v>0</v>
      </c>
      <c r="O10" s="290">
        <v>0</v>
      </c>
      <c r="P10" s="290">
        <v>70</v>
      </c>
      <c r="Q10" s="290">
        <v>0</v>
      </c>
      <c r="R10" s="292">
        <v>70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39.950000000000003" customHeight="1" x14ac:dyDescent="0.25">
      <c r="A11" s="20">
        <v>6</v>
      </c>
      <c r="B11" s="285" t="s">
        <v>589</v>
      </c>
      <c r="C11" s="293">
        <v>0</v>
      </c>
      <c r="D11" s="294">
        <v>0</v>
      </c>
      <c r="E11" s="295">
        <v>0</v>
      </c>
      <c r="F11" s="293">
        <v>0</v>
      </c>
      <c r="G11" s="20">
        <v>0</v>
      </c>
      <c r="H11" s="295">
        <v>0</v>
      </c>
      <c r="I11" s="293">
        <v>0</v>
      </c>
      <c r="J11" s="20">
        <v>0</v>
      </c>
      <c r="K11" s="295">
        <v>0</v>
      </c>
      <c r="L11" s="284">
        <v>0</v>
      </c>
      <c r="M11" s="284">
        <v>0</v>
      </c>
      <c r="N11" s="285">
        <v>0</v>
      </c>
      <c r="O11" s="284">
        <v>0</v>
      </c>
      <c r="P11" s="284">
        <v>0</v>
      </c>
      <c r="Q11" s="284">
        <v>0</v>
      </c>
      <c r="R11" s="296">
        <v>0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39.950000000000003" customHeight="1" x14ac:dyDescent="0.25">
      <c r="A12" s="20">
        <v>7</v>
      </c>
      <c r="B12" s="285" t="s">
        <v>196</v>
      </c>
      <c r="C12" s="293">
        <v>0</v>
      </c>
      <c r="D12" s="294">
        <v>0</v>
      </c>
      <c r="E12" s="295">
        <v>0</v>
      </c>
      <c r="F12" s="293">
        <v>0</v>
      </c>
      <c r="G12" s="20">
        <v>0</v>
      </c>
      <c r="H12" s="295">
        <v>0</v>
      </c>
      <c r="I12" s="293">
        <v>0</v>
      </c>
      <c r="J12" s="20">
        <v>0</v>
      </c>
      <c r="K12" s="295">
        <v>0</v>
      </c>
      <c r="L12" s="284">
        <v>0</v>
      </c>
      <c r="M12" s="284">
        <v>0</v>
      </c>
      <c r="N12" s="285">
        <v>0</v>
      </c>
      <c r="O12" s="284">
        <v>0</v>
      </c>
      <c r="P12" s="284">
        <v>0</v>
      </c>
      <c r="Q12" s="284">
        <v>0</v>
      </c>
      <c r="R12" s="296">
        <v>0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39.950000000000003" customHeight="1" x14ac:dyDescent="0.25">
      <c r="A13" s="20">
        <v>8</v>
      </c>
      <c r="B13" s="285" t="s">
        <v>251</v>
      </c>
      <c r="C13" s="293">
        <v>0</v>
      </c>
      <c r="D13" s="294">
        <v>0</v>
      </c>
      <c r="E13" s="295">
        <v>0</v>
      </c>
      <c r="F13" s="293">
        <v>0</v>
      </c>
      <c r="G13" s="20">
        <v>0</v>
      </c>
      <c r="H13" s="295">
        <v>0</v>
      </c>
      <c r="I13" s="293">
        <v>0</v>
      </c>
      <c r="J13" s="20">
        <v>0</v>
      </c>
      <c r="K13" s="295">
        <v>0</v>
      </c>
      <c r="L13" s="284">
        <v>0</v>
      </c>
      <c r="M13" s="284">
        <v>0</v>
      </c>
      <c r="N13" s="285">
        <v>0</v>
      </c>
      <c r="O13" s="284">
        <v>0</v>
      </c>
      <c r="P13" s="284">
        <v>0</v>
      </c>
      <c r="Q13" s="284">
        <v>0</v>
      </c>
      <c r="R13" s="296">
        <v>0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3" ht="39.950000000000003" customHeight="1" x14ac:dyDescent="0.25">
      <c r="A14" s="20">
        <v>9</v>
      </c>
      <c r="B14" s="285" t="s">
        <v>590</v>
      </c>
      <c r="C14" s="293">
        <v>0</v>
      </c>
      <c r="D14" s="294">
        <v>0</v>
      </c>
      <c r="E14" s="295">
        <v>0</v>
      </c>
      <c r="F14" s="293">
        <v>0</v>
      </c>
      <c r="G14" s="20">
        <v>0</v>
      </c>
      <c r="H14" s="295">
        <v>0</v>
      </c>
      <c r="I14" s="293">
        <v>0</v>
      </c>
      <c r="J14" s="20">
        <v>0</v>
      </c>
      <c r="K14" s="295">
        <v>0</v>
      </c>
      <c r="L14" s="284">
        <v>0</v>
      </c>
      <c r="M14" s="284">
        <v>0</v>
      </c>
      <c r="N14" s="285">
        <v>0</v>
      </c>
      <c r="O14" s="284">
        <v>0</v>
      </c>
      <c r="P14" s="284">
        <v>0</v>
      </c>
      <c r="Q14" s="284">
        <v>0</v>
      </c>
      <c r="R14" s="296">
        <v>0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39.950000000000003" customHeight="1" x14ac:dyDescent="0.25">
      <c r="A15" s="20">
        <v>10</v>
      </c>
      <c r="B15" s="285" t="s">
        <v>70</v>
      </c>
      <c r="C15" s="293">
        <v>0</v>
      </c>
      <c r="D15" s="294">
        <v>0</v>
      </c>
      <c r="E15" s="295">
        <v>0</v>
      </c>
      <c r="F15" s="293">
        <v>0</v>
      </c>
      <c r="G15" s="20">
        <v>0</v>
      </c>
      <c r="H15" s="295">
        <v>0</v>
      </c>
      <c r="I15" s="293">
        <v>0</v>
      </c>
      <c r="J15" s="20">
        <v>0</v>
      </c>
      <c r="K15" s="295">
        <v>0</v>
      </c>
      <c r="L15" s="284">
        <v>0</v>
      </c>
      <c r="M15" s="284">
        <v>0</v>
      </c>
      <c r="N15" s="285">
        <v>0</v>
      </c>
      <c r="O15" s="284">
        <v>0</v>
      </c>
      <c r="P15" s="284">
        <v>0</v>
      </c>
      <c r="Q15" s="284">
        <v>0</v>
      </c>
      <c r="R15" s="296">
        <v>0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43" ht="39.950000000000003" customHeight="1" thickBot="1" x14ac:dyDescent="0.3">
      <c r="A16" s="298">
        <v>11</v>
      </c>
      <c r="B16" s="299" t="s">
        <v>591</v>
      </c>
      <c r="C16" s="300">
        <v>0</v>
      </c>
      <c r="D16" s="301">
        <v>0</v>
      </c>
      <c r="E16" s="302">
        <v>0</v>
      </c>
      <c r="F16" s="300">
        <v>0</v>
      </c>
      <c r="G16" s="298">
        <v>0</v>
      </c>
      <c r="H16" s="302">
        <v>0</v>
      </c>
      <c r="I16" s="300">
        <v>0</v>
      </c>
      <c r="J16" s="298">
        <v>0</v>
      </c>
      <c r="K16" s="302">
        <v>0</v>
      </c>
      <c r="L16" s="303">
        <v>0</v>
      </c>
      <c r="M16" s="303">
        <v>0</v>
      </c>
      <c r="N16" s="299">
        <v>0</v>
      </c>
      <c r="O16" s="303">
        <v>0</v>
      </c>
      <c r="P16" s="303">
        <v>0</v>
      </c>
      <c r="Q16" s="303">
        <v>0</v>
      </c>
      <c r="R16" s="304">
        <v>0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43" ht="39.950000000000003" customHeight="1" thickBot="1" x14ac:dyDescent="0.3">
      <c r="A17" s="305"/>
      <c r="B17" s="306" t="s">
        <v>885</v>
      </c>
      <c r="C17" s="307">
        <v>15</v>
      </c>
      <c r="D17" s="306">
        <v>8</v>
      </c>
      <c r="E17" s="305">
        <v>0</v>
      </c>
      <c r="F17" s="307">
        <v>45</v>
      </c>
      <c r="G17" s="306">
        <v>70</v>
      </c>
      <c r="H17" s="308">
        <v>20</v>
      </c>
      <c r="I17" s="307">
        <v>90</v>
      </c>
      <c r="J17" s="306">
        <v>0</v>
      </c>
      <c r="K17" s="305">
        <v>0</v>
      </c>
      <c r="L17" s="305">
        <v>0</v>
      </c>
      <c r="M17" s="305">
        <v>150</v>
      </c>
      <c r="N17" s="306">
        <v>78</v>
      </c>
      <c r="O17" s="305">
        <v>20</v>
      </c>
      <c r="P17" s="305">
        <v>248</v>
      </c>
      <c r="Q17" s="305">
        <v>178</v>
      </c>
      <c r="R17" s="308">
        <v>70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</sheetData>
  <mergeCells count="6">
    <mergeCell ref="E1:I1"/>
    <mergeCell ref="C4:E4"/>
    <mergeCell ref="F4:H4"/>
    <mergeCell ref="I4:K4"/>
    <mergeCell ref="M4:O4"/>
    <mergeCell ref="P5:R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6"/>
  <sheetViews>
    <sheetView zoomScale="46" zoomScaleNormal="46" workbookViewId="0">
      <selection activeCell="T11" sqref="T11"/>
    </sheetView>
  </sheetViews>
  <sheetFormatPr defaultColWidth="30.5703125" defaultRowHeight="27.75" customHeight="1" x14ac:dyDescent="0.25"/>
  <cols>
    <col min="1" max="1" width="7.7109375" style="9" customWidth="1"/>
    <col min="2" max="2" width="26.7109375" style="9" customWidth="1"/>
    <col min="3" max="3" width="15.42578125" style="9" customWidth="1"/>
    <col min="4" max="4" width="14.5703125" style="9" customWidth="1"/>
    <col min="5" max="5" width="21.140625" style="9" customWidth="1"/>
    <col min="6" max="6" width="25.85546875" style="9" customWidth="1"/>
    <col min="7" max="7" width="24.5703125" style="9" customWidth="1"/>
    <col min="8" max="8" width="12.85546875" style="9" customWidth="1"/>
    <col min="9" max="9" width="15.140625" style="9" customWidth="1"/>
    <col min="10" max="10" width="19.85546875" style="9" customWidth="1"/>
    <col min="11" max="11" width="22.85546875" style="9" customWidth="1"/>
    <col min="12" max="12" width="24.85546875" style="9" customWidth="1"/>
    <col min="13" max="13" width="21.85546875" style="9" customWidth="1"/>
    <col min="14" max="14" width="19.7109375" style="9" customWidth="1"/>
    <col min="15" max="15" width="16.85546875" style="9" customWidth="1"/>
    <col min="16" max="16" width="21" style="9" customWidth="1"/>
    <col min="17" max="17" width="30.5703125" style="9"/>
    <col min="18" max="18" width="15.85546875" style="9" customWidth="1"/>
    <col min="19" max="19" width="17.85546875" style="9" customWidth="1"/>
    <col min="20" max="20" width="26.140625" style="9" customWidth="1"/>
    <col min="21" max="21" width="26" style="9" customWidth="1"/>
    <col min="22" max="23" width="19.140625" style="9" customWidth="1"/>
    <col min="24" max="24" width="28.7109375" style="9" customWidth="1"/>
    <col min="25" max="25" width="17.7109375" style="9" customWidth="1"/>
    <col min="26" max="26" width="10.140625" style="9" customWidth="1"/>
    <col min="27" max="27" width="29.85546875" style="9" customWidth="1"/>
    <col min="28" max="28" width="18.140625" style="9" customWidth="1"/>
    <col min="29" max="29" width="18.42578125" style="9" customWidth="1"/>
    <col min="30" max="30" width="23.140625" style="9" customWidth="1"/>
    <col min="31" max="31" width="30.7109375" style="9" customWidth="1"/>
    <col min="32" max="32" width="30.5703125" style="9" hidden="1" customWidth="1"/>
    <col min="33" max="33" width="25.5703125" style="9" hidden="1" customWidth="1"/>
    <col min="34" max="16384" width="30.5703125" style="9"/>
  </cols>
  <sheetData>
    <row r="2" spans="1:33" ht="27.75" customHeight="1" x14ac:dyDescent="0.35"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33" s="140" customFormat="1" ht="69.95" customHeight="1" x14ac:dyDescent="0.3">
      <c r="A3" s="132" t="s">
        <v>0</v>
      </c>
      <c r="B3" s="132" t="s">
        <v>1</v>
      </c>
      <c r="C3" s="132" t="s">
        <v>2</v>
      </c>
      <c r="D3" s="132" t="s">
        <v>3</v>
      </c>
      <c r="E3" s="132" t="s">
        <v>146</v>
      </c>
      <c r="F3" s="132" t="s">
        <v>64</v>
      </c>
      <c r="G3" s="132" t="s">
        <v>184</v>
      </c>
      <c r="H3" s="132" t="s">
        <v>185</v>
      </c>
      <c r="I3" s="132" t="s">
        <v>147</v>
      </c>
      <c r="J3" s="132" t="s">
        <v>148</v>
      </c>
      <c r="K3" s="132" t="s">
        <v>4</v>
      </c>
      <c r="L3" s="132" t="s">
        <v>6</v>
      </c>
      <c r="M3" s="132" t="s">
        <v>7</v>
      </c>
      <c r="N3" s="132" t="s">
        <v>8</v>
      </c>
      <c r="O3" s="132"/>
      <c r="P3" s="132" t="s">
        <v>9</v>
      </c>
      <c r="Q3" s="132" t="s">
        <v>973</v>
      </c>
      <c r="R3" s="133" t="s">
        <v>186</v>
      </c>
      <c r="S3" s="133"/>
      <c r="T3" s="133"/>
      <c r="U3" s="133"/>
      <c r="V3" s="134" t="s">
        <v>187</v>
      </c>
      <c r="W3" s="134"/>
      <c r="X3" s="134"/>
      <c r="Y3" s="135" t="s">
        <v>188</v>
      </c>
      <c r="Z3" s="135"/>
      <c r="AA3" s="135"/>
      <c r="AB3" s="136" t="s">
        <v>250</v>
      </c>
      <c r="AC3" s="136"/>
      <c r="AD3" s="136"/>
      <c r="AE3" s="138" t="s">
        <v>12</v>
      </c>
      <c r="AF3" s="138"/>
      <c r="AG3" s="139"/>
    </row>
    <row r="4" spans="1:33" s="140" customFormat="1" ht="69.95" customHeight="1" x14ac:dyDescent="0.3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7" t="s">
        <v>189</v>
      </c>
      <c r="O4" s="137" t="s">
        <v>190</v>
      </c>
      <c r="P4" s="132"/>
      <c r="Q4" s="132"/>
      <c r="R4" s="94" t="s">
        <v>191</v>
      </c>
      <c r="S4" s="94" t="s">
        <v>587</v>
      </c>
      <c r="T4" s="94" t="s">
        <v>193</v>
      </c>
      <c r="U4" s="94" t="s">
        <v>969</v>
      </c>
      <c r="V4" s="95" t="s">
        <v>191</v>
      </c>
      <c r="W4" s="95" t="s">
        <v>587</v>
      </c>
      <c r="X4" s="96" t="s">
        <v>971</v>
      </c>
      <c r="Y4" s="97" t="s">
        <v>191</v>
      </c>
      <c r="Z4" s="97" t="s">
        <v>587</v>
      </c>
      <c r="AA4" s="98" t="s">
        <v>972</v>
      </c>
      <c r="AB4" s="99" t="s">
        <v>191</v>
      </c>
      <c r="AC4" s="99" t="s">
        <v>587</v>
      </c>
      <c r="AD4" s="100" t="s">
        <v>438</v>
      </c>
      <c r="AE4" s="138"/>
      <c r="AF4" s="138"/>
      <c r="AG4" s="139"/>
    </row>
    <row r="5" spans="1:33" ht="21.75" hidden="1" customHeight="1" thickBot="1" x14ac:dyDescent="0.3">
      <c r="A5" s="122"/>
      <c r="B5" s="129"/>
      <c r="C5" s="129"/>
      <c r="D5" s="129"/>
      <c r="E5" s="129"/>
      <c r="F5" s="129"/>
      <c r="G5" s="129"/>
      <c r="H5" s="129"/>
      <c r="I5" s="129"/>
      <c r="J5" s="122"/>
      <c r="K5" s="122"/>
      <c r="L5" s="129"/>
      <c r="M5" s="129"/>
      <c r="N5" s="122" t="s">
        <v>189</v>
      </c>
      <c r="O5" s="122" t="s">
        <v>190</v>
      </c>
      <c r="P5" s="122"/>
      <c r="Q5" s="122"/>
      <c r="R5" s="22" t="s">
        <v>191</v>
      </c>
      <c r="S5" s="22" t="s">
        <v>192</v>
      </c>
      <c r="T5" s="22" t="s">
        <v>193</v>
      </c>
      <c r="U5" s="22" t="s">
        <v>11</v>
      </c>
      <c r="V5" s="23" t="s">
        <v>191</v>
      </c>
      <c r="W5" s="23" t="s">
        <v>192</v>
      </c>
      <c r="X5" s="24" t="s">
        <v>194</v>
      </c>
      <c r="Y5" s="25" t="s">
        <v>191</v>
      </c>
      <c r="Z5" s="25" t="s">
        <v>192</v>
      </c>
      <c r="AA5" s="26" t="s">
        <v>195</v>
      </c>
      <c r="AB5" s="27" t="s">
        <v>191</v>
      </c>
      <c r="AC5" s="27" t="s">
        <v>192</v>
      </c>
      <c r="AD5" s="28" t="s">
        <v>195</v>
      </c>
      <c r="AE5" s="130"/>
      <c r="AF5" s="130"/>
      <c r="AG5" s="130"/>
    </row>
    <row r="6" spans="1:33" s="113" customFormat="1" ht="80.099999999999994" customHeight="1" x14ac:dyDescent="0.25">
      <c r="A6" s="106">
        <v>1</v>
      </c>
      <c r="B6" s="107" t="s">
        <v>418</v>
      </c>
      <c r="C6" s="106" t="s">
        <v>14</v>
      </c>
      <c r="D6" s="36" t="s">
        <v>196</v>
      </c>
      <c r="E6" s="36" t="s">
        <v>197</v>
      </c>
      <c r="F6" s="107" t="s">
        <v>198</v>
      </c>
      <c r="G6" s="30" t="s">
        <v>199</v>
      </c>
      <c r="H6" s="32">
        <v>85</v>
      </c>
      <c r="I6" s="32">
        <v>34</v>
      </c>
      <c r="J6" s="30">
        <v>10</v>
      </c>
      <c r="K6" s="30" t="s">
        <v>419</v>
      </c>
      <c r="L6" s="108">
        <v>3134092312</v>
      </c>
      <c r="M6" s="107" t="s">
        <v>198</v>
      </c>
      <c r="N6" s="109">
        <v>33.182220000000001</v>
      </c>
      <c r="O6" s="109">
        <v>70.899550000000005</v>
      </c>
      <c r="P6" s="36">
        <v>123</v>
      </c>
      <c r="Q6" s="32" t="s">
        <v>420</v>
      </c>
      <c r="R6" s="36"/>
      <c r="S6" s="36"/>
      <c r="T6" s="43">
        <v>991872</v>
      </c>
      <c r="U6" s="110" t="s">
        <v>421</v>
      </c>
      <c r="V6" s="36"/>
      <c r="W6" s="36"/>
      <c r="X6" s="111">
        <v>396748</v>
      </c>
      <c r="Y6" s="36"/>
      <c r="Z6" s="36"/>
      <c r="AA6" s="112">
        <v>0</v>
      </c>
      <c r="AB6" s="36"/>
      <c r="AC6" s="36"/>
      <c r="AD6" s="107">
        <v>991872</v>
      </c>
      <c r="AE6" s="36" t="s">
        <v>256</v>
      </c>
      <c r="AF6" s="36"/>
      <c r="AG6" s="36"/>
    </row>
    <row r="7" spans="1:33" s="113" customFormat="1" ht="80.099999999999994" customHeight="1" x14ac:dyDescent="0.25">
      <c r="A7" s="29">
        <v>2</v>
      </c>
      <c r="B7" s="30" t="s">
        <v>596</v>
      </c>
      <c r="C7" s="31" t="s">
        <v>14</v>
      </c>
      <c r="D7" s="30" t="s">
        <v>774</v>
      </c>
      <c r="E7" s="39" t="s">
        <v>78</v>
      </c>
      <c r="F7" s="30" t="s">
        <v>79</v>
      </c>
      <c r="G7" s="30" t="s">
        <v>79</v>
      </c>
      <c r="H7" s="32">
        <v>13</v>
      </c>
      <c r="I7" s="32">
        <v>6</v>
      </c>
      <c r="J7" s="30">
        <v>15</v>
      </c>
      <c r="K7" s="39" t="s">
        <v>656</v>
      </c>
      <c r="L7" s="33" t="s">
        <v>657</v>
      </c>
      <c r="M7" s="30" t="s">
        <v>79</v>
      </c>
      <c r="N7" s="30" t="s">
        <v>658</v>
      </c>
      <c r="O7" s="30">
        <v>71.859273999999999</v>
      </c>
      <c r="P7" s="29">
        <v>17</v>
      </c>
      <c r="Q7" s="114" t="s">
        <v>659</v>
      </c>
      <c r="R7" s="30"/>
      <c r="S7" s="29"/>
      <c r="T7" s="30">
        <v>999742</v>
      </c>
      <c r="U7" s="41" t="s">
        <v>323</v>
      </c>
      <c r="V7" s="38"/>
      <c r="W7" s="38"/>
      <c r="X7" s="29">
        <v>699819</v>
      </c>
      <c r="Y7" s="34"/>
      <c r="Z7" s="34"/>
      <c r="AA7" s="29">
        <v>0</v>
      </c>
      <c r="AB7" s="30"/>
      <c r="AC7" s="34"/>
      <c r="AD7" s="30">
        <v>999742</v>
      </c>
      <c r="AE7" s="36" t="s">
        <v>256</v>
      </c>
      <c r="AF7" s="41" t="s">
        <v>660</v>
      </c>
      <c r="AG7" s="38" t="s">
        <v>323</v>
      </c>
    </row>
    <row r="8" spans="1:33" s="113" customFormat="1" ht="80.099999999999994" customHeight="1" x14ac:dyDescent="0.25">
      <c r="A8" s="29">
        <v>3</v>
      </c>
      <c r="B8" s="30" t="s">
        <v>296</v>
      </c>
      <c r="C8" s="31" t="s">
        <v>14</v>
      </c>
      <c r="D8" s="30" t="s">
        <v>774</v>
      </c>
      <c r="E8" s="39" t="s">
        <v>78</v>
      </c>
      <c r="F8" s="30" t="s">
        <v>297</v>
      </c>
      <c r="G8" s="30" t="s">
        <v>297</v>
      </c>
      <c r="H8" s="32">
        <v>13</v>
      </c>
      <c r="I8" s="32">
        <v>6</v>
      </c>
      <c r="J8" s="30">
        <v>11</v>
      </c>
      <c r="K8" s="39" t="s">
        <v>298</v>
      </c>
      <c r="L8" s="33" t="s">
        <v>299</v>
      </c>
      <c r="M8" s="30" t="s">
        <v>297</v>
      </c>
      <c r="N8" s="30" t="s">
        <v>300</v>
      </c>
      <c r="O8" s="30" t="s">
        <v>661</v>
      </c>
      <c r="P8" s="29">
        <v>19</v>
      </c>
      <c r="Q8" s="35" t="s">
        <v>301</v>
      </c>
      <c r="R8" s="30"/>
      <c r="S8" s="29"/>
      <c r="T8" s="30">
        <v>539617</v>
      </c>
      <c r="U8" s="41" t="s">
        <v>662</v>
      </c>
      <c r="V8" s="38"/>
      <c r="W8" s="38"/>
      <c r="X8" s="29">
        <v>377732</v>
      </c>
      <c r="Y8" s="34"/>
      <c r="Z8" s="34"/>
      <c r="AA8" s="29">
        <v>0</v>
      </c>
      <c r="AB8" s="30"/>
      <c r="AC8" s="34"/>
      <c r="AD8" s="30">
        <v>539617</v>
      </c>
      <c r="AE8" s="36" t="s">
        <v>256</v>
      </c>
      <c r="AF8" s="41" t="s">
        <v>238</v>
      </c>
      <c r="AG8" s="38" t="s">
        <v>302</v>
      </c>
    </row>
    <row r="9" spans="1:33" s="113" customFormat="1" ht="80.099999999999994" customHeight="1" x14ac:dyDescent="0.25">
      <c r="A9" s="29">
        <v>4</v>
      </c>
      <c r="B9" s="30" t="s">
        <v>303</v>
      </c>
      <c r="C9" s="31" t="s">
        <v>14</v>
      </c>
      <c r="D9" s="30" t="s">
        <v>774</v>
      </c>
      <c r="E9" s="30" t="s">
        <v>78</v>
      </c>
      <c r="F9" s="30" t="s">
        <v>258</v>
      </c>
      <c r="G9" s="30" t="s">
        <v>258</v>
      </c>
      <c r="H9" s="32">
        <v>13</v>
      </c>
      <c r="I9" s="32">
        <v>6</v>
      </c>
      <c r="J9" s="30">
        <v>8</v>
      </c>
      <c r="K9" s="39" t="s">
        <v>260</v>
      </c>
      <c r="L9" s="33" t="s">
        <v>261</v>
      </c>
      <c r="M9" s="30" t="s">
        <v>258</v>
      </c>
      <c r="N9" s="30" t="s">
        <v>304</v>
      </c>
      <c r="O9" s="30">
        <v>71.893129999999999</v>
      </c>
      <c r="P9" s="29">
        <v>22</v>
      </c>
      <c r="Q9" s="114" t="s">
        <v>305</v>
      </c>
      <c r="R9" s="30"/>
      <c r="S9" s="29"/>
      <c r="T9" s="30">
        <v>580396</v>
      </c>
      <c r="U9" s="41" t="s">
        <v>664</v>
      </c>
      <c r="V9" s="38"/>
      <c r="W9" s="38"/>
      <c r="X9" s="29">
        <v>406278</v>
      </c>
      <c r="Y9" s="34"/>
      <c r="Z9" s="34"/>
      <c r="AA9" s="29">
        <v>0</v>
      </c>
      <c r="AB9" s="30"/>
      <c r="AC9" s="34"/>
      <c r="AD9" s="30">
        <v>580396</v>
      </c>
      <c r="AE9" s="36" t="s">
        <v>256</v>
      </c>
      <c r="AF9" s="41" t="s">
        <v>666</v>
      </c>
      <c r="AG9" s="38" t="s">
        <v>229</v>
      </c>
    </row>
    <row r="10" spans="1:33" s="113" customFormat="1" ht="80.099999999999994" customHeight="1" x14ac:dyDescent="0.25">
      <c r="A10" s="29">
        <v>5</v>
      </c>
      <c r="B10" s="30" t="s">
        <v>597</v>
      </c>
      <c r="C10" s="31" t="s">
        <v>14</v>
      </c>
      <c r="D10" s="30" t="s">
        <v>774</v>
      </c>
      <c r="E10" s="30" t="s">
        <v>78</v>
      </c>
      <c r="F10" s="30" t="s">
        <v>258</v>
      </c>
      <c r="G10" s="30" t="s">
        <v>258</v>
      </c>
      <c r="H10" s="32">
        <v>13</v>
      </c>
      <c r="I10" s="32">
        <v>6</v>
      </c>
      <c r="J10" s="30">
        <v>5</v>
      </c>
      <c r="K10" s="39" t="s">
        <v>260</v>
      </c>
      <c r="L10" s="33" t="s">
        <v>261</v>
      </c>
      <c r="M10" s="30" t="s">
        <v>258</v>
      </c>
      <c r="N10" s="30" t="s">
        <v>667</v>
      </c>
      <c r="O10" s="30">
        <v>71.899199999999993</v>
      </c>
      <c r="P10" s="29">
        <v>23</v>
      </c>
      <c r="Q10" s="114" t="s">
        <v>668</v>
      </c>
      <c r="R10" s="30"/>
      <c r="S10" s="29"/>
      <c r="T10" s="30">
        <v>520116</v>
      </c>
      <c r="U10" s="41" t="s">
        <v>664</v>
      </c>
      <c r="V10" s="38"/>
      <c r="W10" s="38"/>
      <c r="X10" s="29">
        <v>364082</v>
      </c>
      <c r="Y10" s="34"/>
      <c r="Z10" s="34"/>
      <c r="AA10" s="29">
        <v>0</v>
      </c>
      <c r="AB10" s="30"/>
      <c r="AC10" s="34"/>
      <c r="AD10" s="30">
        <v>520116</v>
      </c>
      <c r="AE10" s="36" t="s">
        <v>256</v>
      </c>
      <c r="AF10" s="41" t="s">
        <v>229</v>
      </c>
      <c r="AG10" s="38" t="s">
        <v>229</v>
      </c>
    </row>
    <row r="11" spans="1:33" s="113" customFormat="1" ht="80.099999999999994" customHeight="1" x14ac:dyDescent="0.25">
      <c r="A11" s="29">
        <v>6</v>
      </c>
      <c r="B11" s="30" t="s">
        <v>598</v>
      </c>
      <c r="C11" s="31" t="s">
        <v>14</v>
      </c>
      <c r="D11" s="30" t="s">
        <v>774</v>
      </c>
      <c r="E11" s="39" t="s">
        <v>78</v>
      </c>
      <c r="F11" s="30" t="s">
        <v>306</v>
      </c>
      <c r="G11" s="30" t="s">
        <v>306</v>
      </c>
      <c r="H11" s="32">
        <v>13</v>
      </c>
      <c r="I11" s="32">
        <v>6</v>
      </c>
      <c r="J11" s="30">
        <v>10</v>
      </c>
      <c r="K11" s="39" t="s">
        <v>670</v>
      </c>
      <c r="L11" s="33" t="s">
        <v>671</v>
      </c>
      <c r="M11" s="30" t="s">
        <v>306</v>
      </c>
      <c r="N11" s="30" t="s">
        <v>672</v>
      </c>
      <c r="O11" s="30" t="s">
        <v>673</v>
      </c>
      <c r="P11" s="29">
        <v>10</v>
      </c>
      <c r="Q11" s="35" t="s">
        <v>674</v>
      </c>
      <c r="R11" s="30"/>
      <c r="S11" s="29"/>
      <c r="T11" s="30">
        <v>637571</v>
      </c>
      <c r="U11" s="41" t="s">
        <v>675</v>
      </c>
      <c r="V11" s="38"/>
      <c r="W11" s="38"/>
      <c r="X11" s="29">
        <v>446300</v>
      </c>
      <c r="Y11" s="34"/>
      <c r="Z11" s="34"/>
      <c r="AA11" s="29">
        <v>0</v>
      </c>
      <c r="AB11" s="30"/>
      <c r="AC11" s="34"/>
      <c r="AD11" s="30">
        <v>637571</v>
      </c>
      <c r="AE11" s="36" t="s">
        <v>256</v>
      </c>
      <c r="AF11" s="38" t="s">
        <v>669</v>
      </c>
      <c r="AG11" s="38" t="s">
        <v>229</v>
      </c>
    </row>
    <row r="12" spans="1:33" s="113" customFormat="1" ht="80.099999999999994" customHeight="1" x14ac:dyDescent="0.25">
      <c r="A12" s="29">
        <v>7</v>
      </c>
      <c r="B12" s="30" t="s">
        <v>307</v>
      </c>
      <c r="C12" s="31" t="s">
        <v>14</v>
      </c>
      <c r="D12" s="30" t="s">
        <v>774</v>
      </c>
      <c r="E12" s="39" t="s">
        <v>78</v>
      </c>
      <c r="F12" s="30" t="s">
        <v>306</v>
      </c>
      <c r="G12" s="30" t="s">
        <v>306</v>
      </c>
      <c r="H12" s="32">
        <v>13</v>
      </c>
      <c r="I12" s="32">
        <v>6</v>
      </c>
      <c r="J12" s="30">
        <v>11</v>
      </c>
      <c r="K12" s="39" t="s">
        <v>308</v>
      </c>
      <c r="L12" s="33" t="s">
        <v>309</v>
      </c>
      <c r="M12" s="30" t="s">
        <v>306</v>
      </c>
      <c r="N12" s="30" t="s">
        <v>672</v>
      </c>
      <c r="O12" s="30" t="s">
        <v>673</v>
      </c>
      <c r="P12" s="29">
        <v>48</v>
      </c>
      <c r="Q12" s="35" t="s">
        <v>310</v>
      </c>
      <c r="R12" s="30"/>
      <c r="S12" s="29"/>
      <c r="T12" s="30">
        <v>900001</v>
      </c>
      <c r="U12" s="41" t="s">
        <v>676</v>
      </c>
      <c r="V12" s="38"/>
      <c r="W12" s="38"/>
      <c r="X12" s="29">
        <v>630000</v>
      </c>
      <c r="Y12" s="34"/>
      <c r="Z12" s="34"/>
      <c r="AA12" s="29">
        <v>97455</v>
      </c>
      <c r="AB12" s="30"/>
      <c r="AC12" s="34"/>
      <c r="AD12" s="30">
        <v>900001</v>
      </c>
      <c r="AE12" s="36" t="s">
        <v>256</v>
      </c>
      <c r="AF12" s="41" t="s">
        <v>666</v>
      </c>
      <c r="AG12" s="38" t="s">
        <v>223</v>
      </c>
    </row>
    <row r="13" spans="1:33" s="113" customFormat="1" ht="80.099999999999994" customHeight="1" x14ac:dyDescent="0.25">
      <c r="A13" s="29">
        <v>8</v>
      </c>
      <c r="B13" s="30" t="s">
        <v>599</v>
      </c>
      <c r="C13" s="31" t="s">
        <v>14</v>
      </c>
      <c r="D13" s="30" t="s">
        <v>774</v>
      </c>
      <c r="E13" s="39" t="s">
        <v>78</v>
      </c>
      <c r="F13" s="30" t="s">
        <v>80</v>
      </c>
      <c r="G13" s="30" t="s">
        <v>80</v>
      </c>
      <c r="H13" s="32">
        <v>13</v>
      </c>
      <c r="I13" s="32">
        <v>6</v>
      </c>
      <c r="J13" s="30">
        <v>12</v>
      </c>
      <c r="K13" s="39" t="s">
        <v>81</v>
      </c>
      <c r="L13" s="33" t="s">
        <v>82</v>
      </c>
      <c r="M13" s="30" t="s">
        <v>80</v>
      </c>
      <c r="N13" s="30" t="s">
        <v>678</v>
      </c>
      <c r="O13" s="30" t="s">
        <v>679</v>
      </c>
      <c r="P13" s="29">
        <v>42</v>
      </c>
      <c r="Q13" s="114" t="s">
        <v>680</v>
      </c>
      <c r="R13" s="30"/>
      <c r="S13" s="29"/>
      <c r="T13" s="30">
        <v>996810</v>
      </c>
      <c r="U13" s="41" t="s">
        <v>681</v>
      </c>
      <c r="V13" s="38"/>
      <c r="W13" s="38"/>
      <c r="X13" s="29">
        <f>V13*0.7</f>
        <v>0</v>
      </c>
      <c r="Y13" s="34"/>
      <c r="Z13" s="34"/>
      <c r="AA13" s="29">
        <v>0</v>
      </c>
      <c r="AB13" s="30"/>
      <c r="AC13" s="34"/>
      <c r="AD13" s="30">
        <v>996810</v>
      </c>
      <c r="AE13" s="36" t="s">
        <v>256</v>
      </c>
      <c r="AF13" s="41" t="s">
        <v>681</v>
      </c>
      <c r="AG13" s="38" t="s">
        <v>311</v>
      </c>
    </row>
    <row r="14" spans="1:33" s="113" customFormat="1" ht="80.099999999999994" customHeight="1" x14ac:dyDescent="0.25">
      <c r="A14" s="29">
        <v>9</v>
      </c>
      <c r="B14" s="30" t="s">
        <v>312</v>
      </c>
      <c r="C14" s="31" t="s">
        <v>14</v>
      </c>
      <c r="D14" s="30" t="s">
        <v>774</v>
      </c>
      <c r="E14" s="39" t="s">
        <v>78</v>
      </c>
      <c r="F14" s="30" t="s">
        <v>313</v>
      </c>
      <c r="G14" s="30" t="s">
        <v>313</v>
      </c>
      <c r="H14" s="32">
        <v>13</v>
      </c>
      <c r="I14" s="32">
        <v>6</v>
      </c>
      <c r="J14" s="30">
        <v>7</v>
      </c>
      <c r="K14" s="39" t="s">
        <v>314</v>
      </c>
      <c r="L14" s="33" t="s">
        <v>315</v>
      </c>
      <c r="M14" s="30" t="s">
        <v>313</v>
      </c>
      <c r="N14" s="30" t="s">
        <v>683</v>
      </c>
      <c r="O14" s="30" t="s">
        <v>316</v>
      </c>
      <c r="P14" s="29">
        <v>42</v>
      </c>
      <c r="Q14" s="114" t="s">
        <v>317</v>
      </c>
      <c r="R14" s="30"/>
      <c r="S14" s="29"/>
      <c r="T14" s="30">
        <v>1000000</v>
      </c>
      <c r="U14" s="41" t="s">
        <v>684</v>
      </c>
      <c r="V14" s="38"/>
      <c r="W14" s="38"/>
      <c r="X14" s="29">
        <v>700000</v>
      </c>
      <c r="Y14" s="34"/>
      <c r="Z14" s="34"/>
      <c r="AA14" s="29">
        <v>0</v>
      </c>
      <c r="AB14" s="30"/>
      <c r="AC14" s="34"/>
      <c r="AD14" s="30">
        <v>1000000</v>
      </c>
      <c r="AE14" s="36" t="s">
        <v>256</v>
      </c>
      <c r="AF14" s="41" t="s">
        <v>684</v>
      </c>
      <c r="AG14" s="38" t="s">
        <v>229</v>
      </c>
    </row>
    <row r="15" spans="1:33" s="113" customFormat="1" ht="80.099999999999994" customHeight="1" x14ac:dyDescent="0.25">
      <c r="A15" s="29">
        <v>10</v>
      </c>
      <c r="B15" s="30" t="s">
        <v>600</v>
      </c>
      <c r="C15" s="31" t="s">
        <v>14</v>
      </c>
      <c r="D15" s="30" t="s">
        <v>774</v>
      </c>
      <c r="E15" s="39" t="s">
        <v>78</v>
      </c>
      <c r="F15" s="30" t="s">
        <v>83</v>
      </c>
      <c r="G15" s="30" t="s">
        <v>83</v>
      </c>
      <c r="H15" s="32">
        <v>13</v>
      </c>
      <c r="I15" s="32">
        <v>6</v>
      </c>
      <c r="J15" s="30">
        <v>10</v>
      </c>
      <c r="K15" s="39" t="s">
        <v>84</v>
      </c>
      <c r="L15" s="33" t="s">
        <v>85</v>
      </c>
      <c r="M15" s="30" t="s">
        <v>83</v>
      </c>
      <c r="N15" s="30" t="s">
        <v>685</v>
      </c>
      <c r="O15" s="30" t="s">
        <v>686</v>
      </c>
      <c r="P15" s="29">
        <v>46</v>
      </c>
      <c r="Q15" s="114" t="s">
        <v>687</v>
      </c>
      <c r="R15" s="30"/>
      <c r="S15" s="29"/>
      <c r="T15" s="30">
        <v>634938</v>
      </c>
      <c r="U15" s="41" t="s">
        <v>681</v>
      </c>
      <c r="V15" s="38"/>
      <c r="W15" s="38"/>
      <c r="X15" s="29">
        <v>444456</v>
      </c>
      <c r="Y15" s="34"/>
      <c r="Z15" s="34"/>
      <c r="AA15" s="29">
        <v>0</v>
      </c>
      <c r="AB15" s="30"/>
      <c r="AC15" s="34"/>
      <c r="AD15" s="30">
        <v>634938</v>
      </c>
      <c r="AE15" s="36" t="s">
        <v>256</v>
      </c>
      <c r="AF15" s="41" t="s">
        <v>688</v>
      </c>
      <c r="AG15" s="38" t="s">
        <v>323</v>
      </c>
    </row>
    <row r="16" spans="1:33" s="113" customFormat="1" ht="80.099999999999994" customHeight="1" x14ac:dyDescent="0.25">
      <c r="A16" s="29">
        <v>11</v>
      </c>
      <c r="B16" s="30" t="s">
        <v>601</v>
      </c>
      <c r="C16" s="31" t="s">
        <v>14</v>
      </c>
      <c r="D16" s="30" t="s">
        <v>774</v>
      </c>
      <c r="E16" s="39" t="s">
        <v>78</v>
      </c>
      <c r="F16" s="30" t="s">
        <v>332</v>
      </c>
      <c r="G16" s="30" t="s">
        <v>332</v>
      </c>
      <c r="H16" s="32">
        <v>13</v>
      </c>
      <c r="I16" s="32">
        <v>6</v>
      </c>
      <c r="J16" s="30">
        <v>8</v>
      </c>
      <c r="K16" s="39" t="s">
        <v>689</v>
      </c>
      <c r="L16" s="33" t="s">
        <v>690</v>
      </c>
      <c r="M16" s="30" t="s">
        <v>332</v>
      </c>
      <c r="N16" s="30" t="s">
        <v>691</v>
      </c>
      <c r="O16" s="30" t="s">
        <v>692</v>
      </c>
      <c r="P16" s="29">
        <v>27</v>
      </c>
      <c r="Q16" s="114" t="s">
        <v>693</v>
      </c>
      <c r="R16" s="30"/>
      <c r="S16" s="29"/>
      <c r="T16" s="30">
        <v>802285</v>
      </c>
      <c r="U16" s="41" t="s">
        <v>408</v>
      </c>
      <c r="V16" s="38"/>
      <c r="W16" s="38"/>
      <c r="X16" s="29">
        <v>561600</v>
      </c>
      <c r="Y16" s="34"/>
      <c r="Z16" s="34"/>
      <c r="AA16" s="29">
        <v>160457</v>
      </c>
      <c r="AB16" s="30"/>
      <c r="AC16" s="34"/>
      <c r="AD16" s="30">
        <v>802285</v>
      </c>
      <c r="AE16" s="36" t="s">
        <v>256</v>
      </c>
      <c r="AF16" s="38" t="s">
        <v>694</v>
      </c>
      <c r="AG16" s="38" t="s">
        <v>408</v>
      </c>
    </row>
    <row r="17" spans="1:33" s="113" customFormat="1" ht="80.099999999999994" customHeight="1" x14ac:dyDescent="0.25">
      <c r="A17" s="29">
        <v>12</v>
      </c>
      <c r="B17" s="30" t="s">
        <v>602</v>
      </c>
      <c r="C17" s="31" t="s">
        <v>14</v>
      </c>
      <c r="D17" s="30" t="s">
        <v>774</v>
      </c>
      <c r="E17" s="39" t="s">
        <v>78</v>
      </c>
      <c r="F17" s="30" t="s">
        <v>695</v>
      </c>
      <c r="G17" s="30" t="s">
        <v>695</v>
      </c>
      <c r="H17" s="32">
        <v>13</v>
      </c>
      <c r="I17" s="32">
        <v>6</v>
      </c>
      <c r="J17" s="30">
        <v>7</v>
      </c>
      <c r="K17" s="39" t="s">
        <v>696</v>
      </c>
      <c r="L17" s="33" t="s">
        <v>697</v>
      </c>
      <c r="M17" s="30" t="s">
        <v>695</v>
      </c>
      <c r="N17" s="30" t="s">
        <v>698</v>
      </c>
      <c r="O17" s="30" t="s">
        <v>699</v>
      </c>
      <c r="P17" s="29">
        <v>35</v>
      </c>
      <c r="Q17" s="114" t="s">
        <v>322</v>
      </c>
      <c r="R17" s="30"/>
      <c r="S17" s="29"/>
      <c r="T17" s="30">
        <v>999550</v>
      </c>
      <c r="U17" s="41" t="s">
        <v>700</v>
      </c>
      <c r="V17" s="38"/>
      <c r="W17" s="38"/>
      <c r="X17" s="29">
        <v>699685</v>
      </c>
      <c r="Y17" s="34"/>
      <c r="Z17" s="34"/>
      <c r="AA17" s="29">
        <v>0</v>
      </c>
      <c r="AB17" s="30"/>
      <c r="AC17" s="34"/>
      <c r="AD17" s="30">
        <v>999550</v>
      </c>
      <c r="AE17" s="36" t="s">
        <v>256</v>
      </c>
      <c r="AF17" s="38" t="s">
        <v>701</v>
      </c>
      <c r="AG17" s="38" t="s">
        <v>238</v>
      </c>
    </row>
    <row r="18" spans="1:33" s="113" customFormat="1" ht="80.099999999999994" customHeight="1" x14ac:dyDescent="0.25">
      <c r="A18" s="29">
        <v>13</v>
      </c>
      <c r="B18" s="30" t="s">
        <v>603</v>
      </c>
      <c r="C18" s="31" t="s">
        <v>14</v>
      </c>
      <c r="D18" s="30" t="s">
        <v>774</v>
      </c>
      <c r="E18" s="39" t="s">
        <v>78</v>
      </c>
      <c r="F18" s="30" t="s">
        <v>695</v>
      </c>
      <c r="G18" s="30" t="s">
        <v>695</v>
      </c>
      <c r="H18" s="32">
        <v>13</v>
      </c>
      <c r="I18" s="32">
        <v>6</v>
      </c>
      <c r="J18" s="30">
        <v>8</v>
      </c>
      <c r="K18" s="39" t="s">
        <v>702</v>
      </c>
      <c r="L18" s="33" t="s">
        <v>703</v>
      </c>
      <c r="M18" s="30" t="s">
        <v>695</v>
      </c>
      <c r="N18" s="30" t="s">
        <v>704</v>
      </c>
      <c r="O18" s="30" t="s">
        <v>705</v>
      </c>
      <c r="P18" s="29">
        <v>19</v>
      </c>
      <c r="Q18" s="114" t="s">
        <v>322</v>
      </c>
      <c r="R18" s="30"/>
      <c r="S18" s="29"/>
      <c r="T18" s="30">
        <v>999648</v>
      </c>
      <c r="U18" s="41" t="s">
        <v>238</v>
      </c>
      <c r="V18" s="38"/>
      <c r="W18" s="38"/>
      <c r="X18" s="29">
        <v>699754</v>
      </c>
      <c r="Y18" s="34"/>
      <c r="Z18" s="34"/>
      <c r="AA18" s="29">
        <v>199929</v>
      </c>
      <c r="AB18" s="30"/>
      <c r="AC18" s="34"/>
      <c r="AD18" s="30">
        <v>999648</v>
      </c>
      <c r="AE18" s="36" t="s">
        <v>256</v>
      </c>
      <c r="AF18" s="38" t="s">
        <v>706</v>
      </c>
      <c r="AG18" s="38" t="s">
        <v>238</v>
      </c>
    </row>
    <row r="19" spans="1:33" s="113" customFormat="1" ht="80.099999999999994" customHeight="1" x14ac:dyDescent="0.25">
      <c r="A19" s="29">
        <v>14</v>
      </c>
      <c r="B19" s="30" t="s">
        <v>318</v>
      </c>
      <c r="C19" s="31" t="s">
        <v>14</v>
      </c>
      <c r="D19" s="30" t="s">
        <v>774</v>
      </c>
      <c r="E19" s="39" t="s">
        <v>78</v>
      </c>
      <c r="F19" s="30" t="s">
        <v>319</v>
      </c>
      <c r="G19" s="30" t="s">
        <v>319</v>
      </c>
      <c r="H19" s="32">
        <v>13</v>
      </c>
      <c r="I19" s="32">
        <v>6</v>
      </c>
      <c r="J19" s="30">
        <v>8</v>
      </c>
      <c r="K19" s="39" t="s">
        <v>696</v>
      </c>
      <c r="L19" s="33" t="s">
        <v>320</v>
      </c>
      <c r="M19" s="30" t="s">
        <v>319</v>
      </c>
      <c r="N19" s="30" t="s">
        <v>321</v>
      </c>
      <c r="O19" s="30" t="s">
        <v>707</v>
      </c>
      <c r="P19" s="29">
        <v>30</v>
      </c>
      <c r="Q19" s="114" t="s">
        <v>322</v>
      </c>
      <c r="R19" s="30"/>
      <c r="S19" s="29"/>
      <c r="T19" s="30">
        <v>968844</v>
      </c>
      <c r="U19" s="41" t="s">
        <v>708</v>
      </c>
      <c r="V19" s="38"/>
      <c r="W19" s="38"/>
      <c r="X19" s="29">
        <v>392598</v>
      </c>
      <c r="Y19" s="34"/>
      <c r="Z19" s="34"/>
      <c r="AA19" s="29">
        <v>112171</v>
      </c>
      <c r="AB19" s="30"/>
      <c r="AC19" s="34"/>
      <c r="AD19" s="30">
        <v>968844</v>
      </c>
      <c r="AE19" s="36" t="s">
        <v>256</v>
      </c>
      <c r="AF19" s="38" t="s">
        <v>709</v>
      </c>
      <c r="AG19" s="38" t="s">
        <v>323</v>
      </c>
    </row>
    <row r="20" spans="1:33" s="113" customFormat="1" ht="80.099999999999994" customHeight="1" x14ac:dyDescent="0.25">
      <c r="A20" s="29">
        <v>15</v>
      </c>
      <c r="B20" s="30" t="s">
        <v>604</v>
      </c>
      <c r="C20" s="31" t="s">
        <v>14</v>
      </c>
      <c r="D20" s="30" t="s">
        <v>774</v>
      </c>
      <c r="E20" s="39" t="s">
        <v>78</v>
      </c>
      <c r="F20" s="30" t="s">
        <v>86</v>
      </c>
      <c r="G20" s="30" t="s">
        <v>86</v>
      </c>
      <c r="H20" s="32">
        <v>13</v>
      </c>
      <c r="I20" s="32">
        <v>6</v>
      </c>
      <c r="J20" s="30">
        <v>8</v>
      </c>
      <c r="K20" s="39" t="s">
        <v>374</v>
      </c>
      <c r="L20" s="33" t="s">
        <v>710</v>
      </c>
      <c r="M20" s="30" t="s">
        <v>86</v>
      </c>
      <c r="N20" s="30" t="s">
        <v>711</v>
      </c>
      <c r="O20" s="30" t="s">
        <v>712</v>
      </c>
      <c r="P20" s="29">
        <v>24</v>
      </c>
      <c r="Q20" s="114" t="s">
        <v>713</v>
      </c>
      <c r="R20" s="30"/>
      <c r="S20" s="29"/>
      <c r="T20" s="30">
        <v>921594</v>
      </c>
      <c r="U20" s="41" t="s">
        <v>714</v>
      </c>
      <c r="V20" s="38"/>
      <c r="W20" s="38"/>
      <c r="X20" s="29">
        <v>829435</v>
      </c>
      <c r="Y20" s="34"/>
      <c r="Z20" s="34"/>
      <c r="AA20" s="29">
        <v>0</v>
      </c>
      <c r="AB20" s="30"/>
      <c r="AC20" s="34"/>
      <c r="AD20" s="30">
        <v>921594</v>
      </c>
      <c r="AE20" s="36" t="s">
        <v>256</v>
      </c>
      <c r="AF20" s="38" t="s">
        <v>706</v>
      </c>
      <c r="AG20" s="30" t="s">
        <v>377</v>
      </c>
    </row>
    <row r="21" spans="1:33" s="113" customFormat="1" ht="80.099999999999994" customHeight="1" x14ac:dyDescent="0.25">
      <c r="A21" s="29">
        <v>16</v>
      </c>
      <c r="B21" s="30" t="s">
        <v>324</v>
      </c>
      <c r="C21" s="31" t="s">
        <v>14</v>
      </c>
      <c r="D21" s="30" t="s">
        <v>774</v>
      </c>
      <c r="E21" s="39" t="s">
        <v>78</v>
      </c>
      <c r="F21" s="30" t="s">
        <v>325</v>
      </c>
      <c r="G21" s="30" t="s">
        <v>325</v>
      </c>
      <c r="H21" s="32">
        <v>13</v>
      </c>
      <c r="I21" s="32">
        <v>6</v>
      </c>
      <c r="J21" s="30">
        <v>8</v>
      </c>
      <c r="K21" s="39" t="s">
        <v>326</v>
      </c>
      <c r="L21" s="33" t="s">
        <v>327</v>
      </c>
      <c r="M21" s="30" t="s">
        <v>325</v>
      </c>
      <c r="N21" s="30" t="s">
        <v>328</v>
      </c>
      <c r="O21" s="30" t="s">
        <v>715</v>
      </c>
      <c r="P21" s="29">
        <v>27</v>
      </c>
      <c r="Q21" s="114" t="s">
        <v>329</v>
      </c>
      <c r="R21" s="30"/>
      <c r="S21" s="29"/>
      <c r="T21" s="30">
        <v>999661</v>
      </c>
      <c r="U21" s="38" t="s">
        <v>700</v>
      </c>
      <c r="V21" s="38"/>
      <c r="W21" s="38"/>
      <c r="X21" s="29">
        <v>699763</v>
      </c>
      <c r="Y21" s="34"/>
      <c r="Z21" s="34"/>
      <c r="AA21" s="29">
        <v>518926</v>
      </c>
      <c r="AB21" s="30"/>
      <c r="AC21" s="34"/>
      <c r="AD21" s="30">
        <v>999661</v>
      </c>
      <c r="AE21" s="36" t="s">
        <v>256</v>
      </c>
      <c r="AF21" s="38" t="s">
        <v>716</v>
      </c>
      <c r="AG21" s="30" t="s">
        <v>717</v>
      </c>
    </row>
    <row r="22" spans="1:33" s="113" customFormat="1" ht="80.099999999999994" customHeight="1" x14ac:dyDescent="0.25">
      <c r="A22" s="29">
        <v>17</v>
      </c>
      <c r="B22" s="30" t="s">
        <v>391</v>
      </c>
      <c r="C22" s="31" t="s">
        <v>14</v>
      </c>
      <c r="D22" s="30" t="s">
        <v>774</v>
      </c>
      <c r="E22" s="39" t="s">
        <v>78</v>
      </c>
      <c r="F22" s="30" t="s">
        <v>325</v>
      </c>
      <c r="G22" s="30" t="s">
        <v>325</v>
      </c>
      <c r="H22" s="32">
        <v>13</v>
      </c>
      <c r="I22" s="32">
        <v>6</v>
      </c>
      <c r="J22" s="30">
        <v>15</v>
      </c>
      <c r="K22" s="39" t="s">
        <v>392</v>
      </c>
      <c r="L22" s="33" t="s">
        <v>87</v>
      </c>
      <c r="M22" s="30" t="s">
        <v>325</v>
      </c>
      <c r="N22" s="30" t="s">
        <v>393</v>
      </c>
      <c r="O22" s="30" t="s">
        <v>394</v>
      </c>
      <c r="P22" s="29">
        <v>40</v>
      </c>
      <c r="Q22" s="114">
        <v>1743900006103</v>
      </c>
      <c r="R22" s="30"/>
      <c r="S22" s="29"/>
      <c r="T22" s="30">
        <v>999917</v>
      </c>
      <c r="U22" s="41" t="s">
        <v>718</v>
      </c>
      <c r="V22" s="38"/>
      <c r="W22" s="38"/>
      <c r="X22" s="29">
        <v>699942</v>
      </c>
      <c r="Y22" s="34"/>
      <c r="Z22" s="34"/>
      <c r="AA22" s="29">
        <v>199983</v>
      </c>
      <c r="AB22" s="30"/>
      <c r="AC22" s="34"/>
      <c r="AD22" s="30">
        <v>999917</v>
      </c>
      <c r="AE22" s="36" t="s">
        <v>256</v>
      </c>
      <c r="AF22" s="38" t="s">
        <v>653</v>
      </c>
      <c r="AG22" s="38" t="s">
        <v>302</v>
      </c>
    </row>
    <row r="23" spans="1:33" s="113" customFormat="1" ht="80.099999999999994" customHeight="1" x14ac:dyDescent="0.25">
      <c r="A23" s="29">
        <v>18</v>
      </c>
      <c r="B23" s="30" t="s">
        <v>605</v>
      </c>
      <c r="C23" s="31" t="s">
        <v>14</v>
      </c>
      <c r="D23" s="30" t="s">
        <v>774</v>
      </c>
      <c r="E23" s="39" t="s">
        <v>78</v>
      </c>
      <c r="F23" s="30" t="s">
        <v>325</v>
      </c>
      <c r="G23" s="30" t="s">
        <v>325</v>
      </c>
      <c r="H23" s="32">
        <v>13</v>
      </c>
      <c r="I23" s="32">
        <v>6</v>
      </c>
      <c r="J23" s="30">
        <v>15</v>
      </c>
      <c r="K23" s="39" t="s">
        <v>392</v>
      </c>
      <c r="L23" s="33" t="s">
        <v>87</v>
      </c>
      <c r="M23" s="30" t="s">
        <v>325</v>
      </c>
      <c r="N23" s="30" t="s">
        <v>719</v>
      </c>
      <c r="O23" s="30" t="s">
        <v>720</v>
      </c>
      <c r="P23" s="29">
        <v>30</v>
      </c>
      <c r="Q23" s="114">
        <v>1743900006103</v>
      </c>
      <c r="R23" s="30"/>
      <c r="S23" s="29"/>
      <c r="T23" s="30">
        <v>998732</v>
      </c>
      <c r="U23" s="41" t="s">
        <v>145</v>
      </c>
      <c r="V23" s="38"/>
      <c r="W23" s="38"/>
      <c r="X23" s="29">
        <v>699112</v>
      </c>
      <c r="Y23" s="34"/>
      <c r="Z23" s="34"/>
      <c r="AA23" s="29">
        <v>199746</v>
      </c>
      <c r="AB23" s="30"/>
      <c r="AC23" s="34"/>
      <c r="AD23" s="30">
        <v>998732</v>
      </c>
      <c r="AE23" s="36" t="s">
        <v>256</v>
      </c>
      <c r="AF23" s="38" t="s">
        <v>716</v>
      </c>
      <c r="AG23" s="42" t="s">
        <v>223</v>
      </c>
    </row>
    <row r="24" spans="1:33" s="113" customFormat="1" ht="80.099999999999994" customHeight="1" x14ac:dyDescent="0.25">
      <c r="A24" s="29">
        <v>19</v>
      </c>
      <c r="B24" s="30" t="s">
        <v>606</v>
      </c>
      <c r="C24" s="31" t="s">
        <v>14</v>
      </c>
      <c r="D24" s="30" t="s">
        <v>774</v>
      </c>
      <c r="E24" s="39" t="s">
        <v>78</v>
      </c>
      <c r="F24" s="30" t="s">
        <v>722</v>
      </c>
      <c r="G24" s="30" t="s">
        <v>722</v>
      </c>
      <c r="H24" s="32">
        <v>13</v>
      </c>
      <c r="I24" s="32">
        <v>6</v>
      </c>
      <c r="J24" s="30">
        <v>15</v>
      </c>
      <c r="K24" s="39" t="s">
        <v>88</v>
      </c>
      <c r="L24" s="33" t="s">
        <v>89</v>
      </c>
      <c r="M24" s="30" t="s">
        <v>722</v>
      </c>
      <c r="N24" s="30" t="s">
        <v>724</v>
      </c>
      <c r="O24" s="30" t="s">
        <v>725</v>
      </c>
      <c r="P24" s="29">
        <v>50</v>
      </c>
      <c r="Q24" s="114" t="s">
        <v>726</v>
      </c>
      <c r="R24" s="30"/>
      <c r="S24" s="29"/>
      <c r="T24" s="30">
        <v>999001</v>
      </c>
      <c r="U24" s="41" t="s">
        <v>681</v>
      </c>
      <c r="V24" s="38"/>
      <c r="W24" s="38"/>
      <c r="X24" s="29">
        <v>699300</v>
      </c>
      <c r="Y24" s="34"/>
      <c r="Z24" s="34"/>
      <c r="AA24" s="29">
        <v>199801</v>
      </c>
      <c r="AB24" s="30"/>
      <c r="AC24" s="34"/>
      <c r="AD24" s="30">
        <v>999001</v>
      </c>
      <c r="AE24" s="36" t="s">
        <v>256</v>
      </c>
      <c r="AF24" s="38" t="s">
        <v>727</v>
      </c>
      <c r="AG24" s="42" t="s">
        <v>238</v>
      </c>
    </row>
    <row r="25" spans="1:33" s="113" customFormat="1" ht="80.099999999999994" customHeight="1" x14ac:dyDescent="0.25">
      <c r="A25" s="29">
        <v>20</v>
      </c>
      <c r="B25" s="30" t="s">
        <v>330</v>
      </c>
      <c r="C25" s="31" t="s">
        <v>14</v>
      </c>
      <c r="D25" s="30" t="s">
        <v>774</v>
      </c>
      <c r="E25" s="39" t="s">
        <v>78</v>
      </c>
      <c r="F25" s="30" t="s">
        <v>331</v>
      </c>
      <c r="G25" s="30" t="s">
        <v>331</v>
      </c>
      <c r="H25" s="32">
        <v>13</v>
      </c>
      <c r="I25" s="32">
        <v>6</v>
      </c>
      <c r="J25" s="30">
        <v>15</v>
      </c>
      <c r="K25" s="39" t="s">
        <v>333</v>
      </c>
      <c r="L25" s="33" t="s">
        <v>335</v>
      </c>
      <c r="M25" s="30" t="s">
        <v>331</v>
      </c>
      <c r="N25" s="30" t="s">
        <v>336</v>
      </c>
      <c r="O25" s="30" t="s">
        <v>728</v>
      </c>
      <c r="P25" s="29">
        <v>28</v>
      </c>
      <c r="Q25" s="35" t="s">
        <v>337</v>
      </c>
      <c r="R25" s="30"/>
      <c r="S25" s="29"/>
      <c r="T25" s="30">
        <v>945748</v>
      </c>
      <c r="U25" s="41" t="s">
        <v>643</v>
      </c>
      <c r="V25" s="38"/>
      <c r="W25" s="38"/>
      <c r="X25" s="29">
        <v>662024</v>
      </c>
      <c r="Y25" s="34"/>
      <c r="Z25" s="34"/>
      <c r="AA25" s="29">
        <v>0</v>
      </c>
      <c r="AB25" s="30"/>
      <c r="AC25" s="34"/>
      <c r="AD25" s="30">
        <v>945748</v>
      </c>
      <c r="AE25" s="36" t="s">
        <v>256</v>
      </c>
      <c r="AF25" s="38" t="s">
        <v>729</v>
      </c>
      <c r="AG25" s="42" t="s">
        <v>717</v>
      </c>
    </row>
    <row r="26" spans="1:33" s="113" customFormat="1" ht="80.099999999999994" customHeight="1" x14ac:dyDescent="0.25">
      <c r="A26" s="29">
        <v>21</v>
      </c>
      <c r="B26" s="30" t="s">
        <v>338</v>
      </c>
      <c r="C26" s="31" t="s">
        <v>14</v>
      </c>
      <c r="D26" s="30" t="s">
        <v>774</v>
      </c>
      <c r="E26" s="39" t="s">
        <v>78</v>
      </c>
      <c r="F26" s="30" t="s">
        <v>331</v>
      </c>
      <c r="G26" s="30" t="s">
        <v>331</v>
      </c>
      <c r="H26" s="32">
        <v>13</v>
      </c>
      <c r="I26" s="32">
        <v>6</v>
      </c>
      <c r="J26" s="30">
        <v>15</v>
      </c>
      <c r="K26" s="39" t="s">
        <v>339</v>
      </c>
      <c r="L26" s="33" t="s">
        <v>340</v>
      </c>
      <c r="M26" s="30" t="s">
        <v>331</v>
      </c>
      <c r="N26" s="30" t="s">
        <v>341</v>
      </c>
      <c r="O26" s="30" t="s">
        <v>730</v>
      </c>
      <c r="P26" s="29">
        <v>36</v>
      </c>
      <c r="Q26" s="35" t="s">
        <v>342</v>
      </c>
      <c r="R26" s="30"/>
      <c r="S26" s="29"/>
      <c r="T26" s="30">
        <v>599951</v>
      </c>
      <c r="U26" s="41" t="s">
        <v>643</v>
      </c>
      <c r="V26" s="38"/>
      <c r="W26" s="38"/>
      <c r="X26" s="43">
        <v>239980</v>
      </c>
      <c r="Y26" s="34"/>
      <c r="Z26" s="34"/>
      <c r="AA26" s="43">
        <v>179985</v>
      </c>
      <c r="AB26" s="30"/>
      <c r="AC26" s="34"/>
      <c r="AD26" s="30">
        <v>599951</v>
      </c>
      <c r="AE26" s="36" t="s">
        <v>256</v>
      </c>
      <c r="AF26" s="38" t="s">
        <v>665</v>
      </c>
      <c r="AG26" s="42" t="s">
        <v>302</v>
      </c>
    </row>
    <row r="27" spans="1:33" s="113" customFormat="1" ht="80.099999999999994" customHeight="1" x14ac:dyDescent="0.25">
      <c r="A27" s="29">
        <v>22</v>
      </c>
      <c r="B27" s="30" t="s">
        <v>343</v>
      </c>
      <c r="C27" s="31" t="s">
        <v>14</v>
      </c>
      <c r="D27" s="30" t="s">
        <v>774</v>
      </c>
      <c r="E27" s="30" t="s">
        <v>78</v>
      </c>
      <c r="F27" s="30" t="s">
        <v>90</v>
      </c>
      <c r="G27" s="30" t="s">
        <v>90</v>
      </c>
      <c r="H27" s="32">
        <v>13</v>
      </c>
      <c r="I27" s="32">
        <v>6</v>
      </c>
      <c r="J27" s="30">
        <v>15</v>
      </c>
      <c r="K27" s="39" t="s">
        <v>92</v>
      </c>
      <c r="L27" s="33" t="s">
        <v>93</v>
      </c>
      <c r="M27" s="30" t="s">
        <v>90</v>
      </c>
      <c r="N27" s="30" t="s">
        <v>344</v>
      </c>
      <c r="O27" s="30" t="s">
        <v>731</v>
      </c>
      <c r="P27" s="29">
        <v>30</v>
      </c>
      <c r="Q27" s="35" t="s">
        <v>345</v>
      </c>
      <c r="R27" s="30"/>
      <c r="S27" s="29"/>
      <c r="T27" s="30">
        <v>998764</v>
      </c>
      <c r="U27" s="41" t="s">
        <v>677</v>
      </c>
      <c r="V27" s="38"/>
      <c r="W27" s="38"/>
      <c r="X27" s="29">
        <v>699135</v>
      </c>
      <c r="Y27" s="34"/>
      <c r="Z27" s="34"/>
      <c r="AA27" s="29">
        <v>199753</v>
      </c>
      <c r="AB27" s="30"/>
      <c r="AC27" s="34"/>
      <c r="AD27" s="30">
        <v>998764</v>
      </c>
      <c r="AE27" s="36" t="s">
        <v>256</v>
      </c>
      <c r="AF27" s="41" t="s">
        <v>732</v>
      </c>
      <c r="AG27" s="42" t="s">
        <v>408</v>
      </c>
    </row>
    <row r="28" spans="1:33" s="113" customFormat="1" ht="80.099999999999994" customHeight="1" x14ac:dyDescent="0.25">
      <c r="A28" s="29">
        <v>23</v>
      </c>
      <c r="B28" s="30" t="s">
        <v>607</v>
      </c>
      <c r="C28" s="31" t="s">
        <v>14</v>
      </c>
      <c r="D28" s="30" t="s">
        <v>774</v>
      </c>
      <c r="E28" s="30" t="s">
        <v>78</v>
      </c>
      <c r="F28" s="30" t="s">
        <v>90</v>
      </c>
      <c r="G28" s="30" t="s">
        <v>90</v>
      </c>
      <c r="H28" s="32">
        <v>13</v>
      </c>
      <c r="I28" s="32">
        <v>6</v>
      </c>
      <c r="J28" s="30">
        <v>15</v>
      </c>
      <c r="K28" s="39" t="s">
        <v>92</v>
      </c>
      <c r="L28" s="33" t="s">
        <v>93</v>
      </c>
      <c r="M28" s="30" t="s">
        <v>90</v>
      </c>
      <c r="N28" s="30" t="s">
        <v>733</v>
      </c>
      <c r="O28" s="30" t="s">
        <v>734</v>
      </c>
      <c r="P28" s="29">
        <v>30</v>
      </c>
      <c r="Q28" s="35" t="s">
        <v>345</v>
      </c>
      <c r="R28" s="30"/>
      <c r="S28" s="29"/>
      <c r="T28" s="30">
        <v>998280</v>
      </c>
      <c r="U28" s="41" t="s">
        <v>663</v>
      </c>
      <c r="V28" s="38"/>
      <c r="W28" s="38"/>
      <c r="X28" s="29">
        <v>698796</v>
      </c>
      <c r="Y28" s="34"/>
      <c r="Z28" s="34"/>
      <c r="AA28" s="29">
        <v>199656</v>
      </c>
      <c r="AB28" s="30"/>
      <c r="AC28" s="34"/>
      <c r="AD28" s="30">
        <v>998280</v>
      </c>
      <c r="AE28" s="36" t="s">
        <v>256</v>
      </c>
      <c r="AF28" s="38" t="s">
        <v>735</v>
      </c>
      <c r="AG28" s="42" t="s">
        <v>408</v>
      </c>
    </row>
    <row r="29" spans="1:33" s="113" customFormat="1" ht="80.099999999999994" customHeight="1" x14ac:dyDescent="0.25">
      <c r="A29" s="29">
        <v>24</v>
      </c>
      <c r="B29" s="30" t="s">
        <v>608</v>
      </c>
      <c r="C29" s="31" t="s">
        <v>14</v>
      </c>
      <c r="D29" s="30" t="s">
        <v>774</v>
      </c>
      <c r="E29" s="39" t="s">
        <v>78</v>
      </c>
      <c r="F29" s="30" t="s">
        <v>91</v>
      </c>
      <c r="G29" s="30" t="s">
        <v>91</v>
      </c>
      <c r="H29" s="32">
        <v>13</v>
      </c>
      <c r="I29" s="32">
        <v>6</v>
      </c>
      <c r="J29" s="30">
        <v>9</v>
      </c>
      <c r="K29" s="39" t="s">
        <v>219</v>
      </c>
      <c r="L29" s="33" t="s">
        <v>220</v>
      </c>
      <c r="M29" s="30" t="s">
        <v>91</v>
      </c>
      <c r="N29" s="30" t="s">
        <v>221</v>
      </c>
      <c r="O29" s="30" t="s">
        <v>728</v>
      </c>
      <c r="P29" s="29">
        <v>100</v>
      </c>
      <c r="Q29" s="35" t="s">
        <v>222</v>
      </c>
      <c r="R29" s="30"/>
      <c r="S29" s="29"/>
      <c r="T29" s="30">
        <v>937722</v>
      </c>
      <c r="U29" s="41" t="s">
        <v>736</v>
      </c>
      <c r="V29" s="38"/>
      <c r="W29" s="38"/>
      <c r="X29" s="29">
        <v>843949</v>
      </c>
      <c r="Y29" s="34"/>
      <c r="Z29" s="34"/>
      <c r="AA29" s="29">
        <v>97796</v>
      </c>
      <c r="AB29" s="30"/>
      <c r="AC29" s="34"/>
      <c r="AD29" s="30">
        <v>937722</v>
      </c>
      <c r="AE29" s="36" t="s">
        <v>256</v>
      </c>
      <c r="AF29" s="38" t="s">
        <v>737</v>
      </c>
      <c r="AG29" s="42" t="s">
        <v>223</v>
      </c>
    </row>
    <row r="30" spans="1:33" s="113" customFormat="1" ht="80.099999999999994" customHeight="1" x14ac:dyDescent="0.25">
      <c r="A30" s="29">
        <v>25</v>
      </c>
      <c r="B30" s="30" t="s">
        <v>609</v>
      </c>
      <c r="C30" s="31" t="s">
        <v>14</v>
      </c>
      <c r="D30" s="30" t="s">
        <v>774</v>
      </c>
      <c r="E30" s="39" t="s">
        <v>78</v>
      </c>
      <c r="F30" s="30" t="s">
        <v>738</v>
      </c>
      <c r="G30" s="30" t="s">
        <v>738</v>
      </c>
      <c r="H30" s="32">
        <v>13</v>
      </c>
      <c r="I30" s="32">
        <v>6</v>
      </c>
      <c r="J30" s="30">
        <v>10</v>
      </c>
      <c r="K30" s="39" t="s">
        <v>739</v>
      </c>
      <c r="L30" s="33" t="s">
        <v>740</v>
      </c>
      <c r="M30" s="30" t="s">
        <v>738</v>
      </c>
      <c r="N30" s="30" t="s">
        <v>741</v>
      </c>
      <c r="O30" s="30" t="s">
        <v>742</v>
      </c>
      <c r="P30" s="29">
        <v>45</v>
      </c>
      <c r="Q30" s="114" t="s">
        <v>743</v>
      </c>
      <c r="R30" s="30"/>
      <c r="S30" s="29"/>
      <c r="T30" s="30">
        <v>998162</v>
      </c>
      <c r="U30" s="41" t="s">
        <v>364</v>
      </c>
      <c r="V30" s="38"/>
      <c r="W30" s="38"/>
      <c r="X30" s="29">
        <v>698713</v>
      </c>
      <c r="Y30" s="34"/>
      <c r="Z30" s="34"/>
      <c r="AA30" s="29">
        <v>199632</v>
      </c>
      <c r="AB30" s="30"/>
      <c r="AC30" s="34"/>
      <c r="AD30" s="30">
        <v>998162</v>
      </c>
      <c r="AE30" s="36" t="s">
        <v>256</v>
      </c>
      <c r="AF30" s="38" t="s">
        <v>682</v>
      </c>
      <c r="AG30" s="42" t="s">
        <v>721</v>
      </c>
    </row>
    <row r="31" spans="1:33" s="113" customFormat="1" ht="80.099999999999994" customHeight="1" x14ac:dyDescent="0.25">
      <c r="A31" s="29">
        <v>26</v>
      </c>
      <c r="B31" s="30" t="s">
        <v>610</v>
      </c>
      <c r="C31" s="31" t="s">
        <v>14</v>
      </c>
      <c r="D31" s="30" t="s">
        <v>774</v>
      </c>
      <c r="E31" s="30" t="s">
        <v>78</v>
      </c>
      <c r="F31" s="30" t="s">
        <v>94</v>
      </c>
      <c r="G31" s="30" t="s">
        <v>94</v>
      </c>
      <c r="H31" s="32">
        <v>13</v>
      </c>
      <c r="I31" s="32">
        <v>6</v>
      </c>
      <c r="J31" s="30">
        <v>15</v>
      </c>
      <c r="K31" s="39" t="s">
        <v>95</v>
      </c>
      <c r="L31" s="33" t="s">
        <v>96</v>
      </c>
      <c r="M31" s="30" t="s">
        <v>94</v>
      </c>
      <c r="N31" s="30" t="s">
        <v>744</v>
      </c>
      <c r="O31" s="30" t="s">
        <v>745</v>
      </c>
      <c r="P31" s="29">
        <v>40</v>
      </c>
      <c r="Q31" s="114" t="s">
        <v>746</v>
      </c>
      <c r="R31" s="30"/>
      <c r="S31" s="29"/>
      <c r="T31" s="30">
        <v>640486</v>
      </c>
      <c r="U31" s="41" t="s">
        <v>677</v>
      </c>
      <c r="V31" s="38"/>
      <c r="W31" s="38"/>
      <c r="X31" s="29">
        <v>448340</v>
      </c>
      <c r="Y31" s="34"/>
      <c r="Z31" s="34"/>
      <c r="AA31" s="29">
        <v>128097</v>
      </c>
      <c r="AB31" s="30"/>
      <c r="AC31" s="34"/>
      <c r="AD31" s="30">
        <v>640486</v>
      </c>
      <c r="AE31" s="36" t="s">
        <v>256</v>
      </c>
      <c r="AF31" s="41" t="s">
        <v>650</v>
      </c>
      <c r="AG31" s="42" t="s">
        <v>408</v>
      </c>
    </row>
    <row r="32" spans="1:33" s="113" customFormat="1" ht="80.099999999999994" customHeight="1" x14ac:dyDescent="0.25">
      <c r="A32" s="29">
        <v>27</v>
      </c>
      <c r="B32" s="30" t="s">
        <v>346</v>
      </c>
      <c r="C32" s="31" t="s">
        <v>14</v>
      </c>
      <c r="D32" s="30" t="s">
        <v>774</v>
      </c>
      <c r="E32" s="30" t="s">
        <v>78</v>
      </c>
      <c r="F32" s="30" t="s">
        <v>347</v>
      </c>
      <c r="G32" s="30" t="s">
        <v>347</v>
      </c>
      <c r="H32" s="32">
        <v>13</v>
      </c>
      <c r="I32" s="32">
        <v>6</v>
      </c>
      <c r="J32" s="30">
        <v>7</v>
      </c>
      <c r="K32" s="39" t="s">
        <v>95</v>
      </c>
      <c r="L32" s="33" t="s">
        <v>96</v>
      </c>
      <c r="M32" s="30" t="s">
        <v>347</v>
      </c>
      <c r="N32" s="30" t="s">
        <v>747</v>
      </c>
      <c r="O32" s="30" t="s">
        <v>748</v>
      </c>
      <c r="P32" s="29">
        <v>74</v>
      </c>
      <c r="Q32" s="114" t="s">
        <v>746</v>
      </c>
      <c r="R32" s="30"/>
      <c r="S32" s="29"/>
      <c r="T32" s="30">
        <v>998821</v>
      </c>
      <c r="U32" s="41" t="s">
        <v>677</v>
      </c>
      <c r="V32" s="38"/>
      <c r="W32" s="38"/>
      <c r="X32" s="29">
        <v>699174</v>
      </c>
      <c r="Y32" s="34"/>
      <c r="Z32" s="34"/>
      <c r="AA32" s="29">
        <v>199764</v>
      </c>
      <c r="AB32" s="30"/>
      <c r="AC32" s="34"/>
      <c r="AD32" s="30">
        <v>998821</v>
      </c>
      <c r="AE32" s="36" t="s">
        <v>256</v>
      </c>
      <c r="AF32" s="38" t="s">
        <v>677</v>
      </c>
      <c r="AG32" s="42" t="s">
        <v>323</v>
      </c>
    </row>
    <row r="33" spans="1:33" s="113" customFormat="1" ht="80.099999999999994" customHeight="1" x14ac:dyDescent="0.25">
      <c r="A33" s="29">
        <v>28</v>
      </c>
      <c r="B33" s="30" t="s">
        <v>348</v>
      </c>
      <c r="C33" s="31" t="s">
        <v>14</v>
      </c>
      <c r="D33" s="30" t="s">
        <v>774</v>
      </c>
      <c r="E33" s="30" t="s">
        <v>78</v>
      </c>
      <c r="F33" s="30" t="s">
        <v>349</v>
      </c>
      <c r="G33" s="30" t="s">
        <v>349</v>
      </c>
      <c r="H33" s="32">
        <v>13</v>
      </c>
      <c r="I33" s="32">
        <v>6</v>
      </c>
      <c r="J33" s="30">
        <v>8</v>
      </c>
      <c r="K33" s="39" t="s">
        <v>350</v>
      </c>
      <c r="L33" s="33" t="s">
        <v>351</v>
      </c>
      <c r="M33" s="30" t="s">
        <v>349</v>
      </c>
      <c r="N33" s="30" t="s">
        <v>352</v>
      </c>
      <c r="O33" s="30" t="s">
        <v>749</v>
      </c>
      <c r="P33" s="29">
        <v>46</v>
      </c>
      <c r="Q33" s="114" t="s">
        <v>353</v>
      </c>
      <c r="R33" s="30"/>
      <c r="S33" s="29"/>
      <c r="T33" s="30">
        <v>998849</v>
      </c>
      <c r="U33" s="41" t="s">
        <v>664</v>
      </c>
      <c r="V33" s="38"/>
      <c r="W33" s="38"/>
      <c r="X33" s="29">
        <v>699194</v>
      </c>
      <c r="Y33" s="34"/>
      <c r="Z33" s="34"/>
      <c r="AA33" s="29">
        <v>199770</v>
      </c>
      <c r="AB33" s="30"/>
      <c r="AC33" s="34"/>
      <c r="AD33" s="30">
        <v>998849</v>
      </c>
      <c r="AE33" s="36" t="s">
        <v>256</v>
      </c>
      <c r="AF33" s="38" t="s">
        <v>723</v>
      </c>
      <c r="AG33" s="42" t="s">
        <v>238</v>
      </c>
    </row>
    <row r="34" spans="1:33" s="113" customFormat="1" ht="80.099999999999994" customHeight="1" x14ac:dyDescent="0.25">
      <c r="A34" s="29">
        <v>29</v>
      </c>
      <c r="B34" s="30" t="s">
        <v>354</v>
      </c>
      <c r="C34" s="31" t="s">
        <v>14</v>
      </c>
      <c r="D34" s="30" t="s">
        <v>774</v>
      </c>
      <c r="E34" s="39" t="s">
        <v>78</v>
      </c>
      <c r="F34" s="30" t="s">
        <v>347</v>
      </c>
      <c r="G34" s="30" t="s">
        <v>347</v>
      </c>
      <c r="H34" s="32">
        <v>13</v>
      </c>
      <c r="I34" s="32">
        <v>6</v>
      </c>
      <c r="J34" s="30">
        <v>8</v>
      </c>
      <c r="K34" s="39" t="s">
        <v>97</v>
      </c>
      <c r="L34" s="33" t="s">
        <v>98</v>
      </c>
      <c r="M34" s="30" t="s">
        <v>347</v>
      </c>
      <c r="N34" s="30" t="s">
        <v>355</v>
      </c>
      <c r="O34" s="30" t="s">
        <v>750</v>
      </c>
      <c r="P34" s="29">
        <v>15</v>
      </c>
      <c r="Q34" s="114" t="s">
        <v>356</v>
      </c>
      <c r="R34" s="30"/>
      <c r="S34" s="29"/>
      <c r="T34" s="30">
        <v>587974</v>
      </c>
      <c r="U34" s="41" t="s">
        <v>751</v>
      </c>
      <c r="V34" s="38"/>
      <c r="W34" s="38"/>
      <c r="X34" s="43">
        <v>349787</v>
      </c>
      <c r="Y34" s="34"/>
      <c r="Z34" s="34"/>
      <c r="AA34" s="29">
        <v>177210</v>
      </c>
      <c r="AB34" s="30"/>
      <c r="AC34" s="34"/>
      <c r="AD34" s="30">
        <v>587974</v>
      </c>
      <c r="AE34" s="36" t="s">
        <v>256</v>
      </c>
      <c r="AF34" s="38" t="s">
        <v>640</v>
      </c>
      <c r="AG34" s="41" t="s">
        <v>357</v>
      </c>
    </row>
    <row r="35" spans="1:33" s="113" customFormat="1" ht="80.099999999999994" customHeight="1" x14ac:dyDescent="0.25">
      <c r="A35" s="29">
        <v>30</v>
      </c>
      <c r="B35" s="30" t="s">
        <v>611</v>
      </c>
      <c r="C35" s="31" t="s">
        <v>14</v>
      </c>
      <c r="D35" s="30" t="s">
        <v>774</v>
      </c>
      <c r="E35" s="39" t="s">
        <v>78</v>
      </c>
      <c r="F35" s="30" t="s">
        <v>359</v>
      </c>
      <c r="G35" s="30" t="s">
        <v>359</v>
      </c>
      <c r="H35" s="32">
        <v>13</v>
      </c>
      <c r="I35" s="32">
        <v>6</v>
      </c>
      <c r="J35" s="30">
        <v>7</v>
      </c>
      <c r="K35" s="39" t="s">
        <v>97</v>
      </c>
      <c r="L35" s="33" t="s">
        <v>98</v>
      </c>
      <c r="M35" s="30" t="s">
        <v>359</v>
      </c>
      <c r="N35" s="30" t="s">
        <v>752</v>
      </c>
      <c r="O35" s="30" t="s">
        <v>753</v>
      </c>
      <c r="P35" s="29">
        <v>16</v>
      </c>
      <c r="Q35" s="114" t="s">
        <v>356</v>
      </c>
      <c r="R35" s="30"/>
      <c r="S35" s="29"/>
      <c r="T35" s="30">
        <v>757772</v>
      </c>
      <c r="U35" s="41" t="s">
        <v>754</v>
      </c>
      <c r="V35" s="38"/>
      <c r="W35" s="38"/>
      <c r="X35" s="29">
        <v>530440</v>
      </c>
      <c r="Y35" s="34"/>
      <c r="Z35" s="34"/>
      <c r="AA35" s="29">
        <v>151554</v>
      </c>
      <c r="AB35" s="30"/>
      <c r="AC35" s="34"/>
      <c r="AD35" s="30">
        <v>757772</v>
      </c>
      <c r="AE35" s="36" t="s">
        <v>256</v>
      </c>
      <c r="AF35" s="38" t="s">
        <v>729</v>
      </c>
      <c r="AG35" s="42" t="s">
        <v>302</v>
      </c>
    </row>
    <row r="36" spans="1:33" s="113" customFormat="1" ht="80.099999999999994" customHeight="1" x14ac:dyDescent="0.25">
      <c r="A36" s="29">
        <v>31</v>
      </c>
      <c r="B36" s="30" t="s">
        <v>358</v>
      </c>
      <c r="C36" s="31" t="s">
        <v>14</v>
      </c>
      <c r="D36" s="30" t="s">
        <v>774</v>
      </c>
      <c r="E36" s="39" t="s">
        <v>78</v>
      </c>
      <c r="F36" s="30" t="s">
        <v>359</v>
      </c>
      <c r="G36" s="30" t="s">
        <v>359</v>
      </c>
      <c r="H36" s="32">
        <v>13</v>
      </c>
      <c r="I36" s="32">
        <v>6</v>
      </c>
      <c r="J36" s="30">
        <v>9</v>
      </c>
      <c r="K36" s="39" t="s">
        <v>360</v>
      </c>
      <c r="L36" s="33" t="s">
        <v>98</v>
      </c>
      <c r="M36" s="30" t="s">
        <v>359</v>
      </c>
      <c r="N36" s="30" t="s">
        <v>361</v>
      </c>
      <c r="O36" s="30" t="s">
        <v>755</v>
      </c>
      <c r="P36" s="29">
        <v>15</v>
      </c>
      <c r="Q36" s="35" t="s">
        <v>356</v>
      </c>
      <c r="R36" s="30"/>
      <c r="S36" s="29"/>
      <c r="T36" s="30">
        <v>744936</v>
      </c>
      <c r="U36" s="115" t="s">
        <v>145</v>
      </c>
      <c r="V36" s="38"/>
      <c r="W36" s="38"/>
      <c r="X36" s="29">
        <v>0</v>
      </c>
      <c r="Y36" s="34"/>
      <c r="Z36" s="34"/>
      <c r="AA36" s="30">
        <v>744936</v>
      </c>
      <c r="AB36" s="30"/>
      <c r="AC36" s="34"/>
      <c r="AD36" s="30">
        <v>744936</v>
      </c>
      <c r="AE36" s="36" t="s">
        <v>256</v>
      </c>
      <c r="AF36" s="41"/>
      <c r="AG36" s="42"/>
    </row>
    <row r="37" spans="1:33" s="113" customFormat="1" ht="80.099999999999994" customHeight="1" x14ac:dyDescent="0.25">
      <c r="A37" s="29">
        <v>32</v>
      </c>
      <c r="B37" s="30" t="s">
        <v>362</v>
      </c>
      <c r="C37" s="31" t="s">
        <v>14</v>
      </c>
      <c r="D37" s="30" t="s">
        <v>774</v>
      </c>
      <c r="E37" s="39" t="s">
        <v>78</v>
      </c>
      <c r="F37" s="30" t="s">
        <v>363</v>
      </c>
      <c r="G37" s="30" t="s">
        <v>363</v>
      </c>
      <c r="H37" s="32">
        <v>13</v>
      </c>
      <c r="I37" s="32">
        <v>6</v>
      </c>
      <c r="J37" s="30">
        <v>9</v>
      </c>
      <c r="K37" s="39" t="s">
        <v>104</v>
      </c>
      <c r="L37" s="33" t="s">
        <v>105</v>
      </c>
      <c r="M37" s="30" t="s">
        <v>363</v>
      </c>
      <c r="N37" s="30" t="s">
        <v>288</v>
      </c>
      <c r="O37" s="30" t="s">
        <v>756</v>
      </c>
      <c r="P37" s="29">
        <v>9</v>
      </c>
      <c r="Q37" s="35" t="s">
        <v>294</v>
      </c>
      <c r="R37" s="30"/>
      <c r="S37" s="29"/>
      <c r="T37" s="30">
        <v>410684</v>
      </c>
      <c r="U37" s="115" t="s">
        <v>907</v>
      </c>
      <c r="V37" s="38"/>
      <c r="W37" s="38"/>
      <c r="X37" s="43">
        <v>0</v>
      </c>
      <c r="Y37" s="34"/>
      <c r="Z37" s="34"/>
      <c r="AA37" s="30">
        <v>410684</v>
      </c>
      <c r="AB37" s="30"/>
      <c r="AC37" s="34"/>
      <c r="AD37" s="30">
        <v>410684</v>
      </c>
      <c r="AE37" s="36" t="s">
        <v>256</v>
      </c>
      <c r="AF37" s="38"/>
      <c r="AG37" s="42"/>
    </row>
    <row r="38" spans="1:33" s="113" customFormat="1" ht="80.099999999999994" customHeight="1" x14ac:dyDescent="0.25">
      <c r="A38" s="29">
        <v>33</v>
      </c>
      <c r="B38" s="30" t="s">
        <v>612</v>
      </c>
      <c r="C38" s="31" t="s">
        <v>14</v>
      </c>
      <c r="D38" s="30" t="s">
        <v>774</v>
      </c>
      <c r="E38" s="39" t="s">
        <v>78</v>
      </c>
      <c r="F38" s="30" t="s">
        <v>363</v>
      </c>
      <c r="G38" s="30" t="s">
        <v>363</v>
      </c>
      <c r="H38" s="32">
        <v>13</v>
      </c>
      <c r="I38" s="32">
        <v>6</v>
      </c>
      <c r="J38" s="30">
        <v>9</v>
      </c>
      <c r="K38" s="39" t="s">
        <v>226</v>
      </c>
      <c r="L38" s="33" t="s">
        <v>227</v>
      </c>
      <c r="M38" s="30" t="s">
        <v>363</v>
      </c>
      <c r="N38" s="30" t="s">
        <v>228</v>
      </c>
      <c r="O38" s="30" t="s">
        <v>757</v>
      </c>
      <c r="P38" s="29">
        <v>46</v>
      </c>
      <c r="Q38" s="114" t="s">
        <v>758</v>
      </c>
      <c r="R38" s="30"/>
      <c r="S38" s="29"/>
      <c r="T38" s="30">
        <v>999045</v>
      </c>
      <c r="U38" s="115" t="s">
        <v>665</v>
      </c>
      <c r="V38" s="38"/>
      <c r="W38" s="38"/>
      <c r="X38" s="29">
        <v>0</v>
      </c>
      <c r="Y38" s="34"/>
      <c r="Z38" s="34"/>
      <c r="AA38" s="30">
        <v>999045</v>
      </c>
      <c r="AB38" s="30"/>
      <c r="AC38" s="34"/>
      <c r="AD38" s="30">
        <v>999045</v>
      </c>
      <c r="AE38" s="36" t="s">
        <v>256</v>
      </c>
      <c r="AF38" s="38"/>
      <c r="AG38" s="42"/>
    </row>
    <row r="39" spans="1:33" s="113" customFormat="1" ht="80.099999999999994" customHeight="1" x14ac:dyDescent="0.25">
      <c r="A39" s="29">
        <v>34</v>
      </c>
      <c r="B39" s="30" t="s">
        <v>613</v>
      </c>
      <c r="C39" s="31" t="s">
        <v>14</v>
      </c>
      <c r="D39" s="30" t="s">
        <v>774</v>
      </c>
      <c r="E39" s="39" t="s">
        <v>99</v>
      </c>
      <c r="F39" s="30" t="s">
        <v>100</v>
      </c>
      <c r="G39" s="30" t="s">
        <v>100</v>
      </c>
      <c r="H39" s="32">
        <v>13</v>
      </c>
      <c r="I39" s="32">
        <v>6</v>
      </c>
      <c r="J39" s="30">
        <v>10</v>
      </c>
      <c r="K39" s="39" t="s">
        <v>102</v>
      </c>
      <c r="L39" s="33" t="s">
        <v>103</v>
      </c>
      <c r="M39" s="30" t="s">
        <v>100</v>
      </c>
      <c r="N39" s="30" t="s">
        <v>759</v>
      </c>
      <c r="O39" s="30" t="s">
        <v>760</v>
      </c>
      <c r="P39" s="29">
        <v>13</v>
      </c>
      <c r="Q39" s="114" t="s">
        <v>761</v>
      </c>
      <c r="R39" s="30"/>
      <c r="S39" s="29"/>
      <c r="T39" s="30">
        <v>999496</v>
      </c>
      <c r="U39" s="115" t="s">
        <v>908</v>
      </c>
      <c r="V39" s="38"/>
      <c r="W39" s="38"/>
      <c r="X39" s="29">
        <v>0</v>
      </c>
      <c r="Y39" s="34"/>
      <c r="Z39" s="34"/>
      <c r="AA39" s="30">
        <v>999496</v>
      </c>
      <c r="AB39" s="30"/>
      <c r="AC39" s="34"/>
      <c r="AD39" s="30">
        <v>999496</v>
      </c>
      <c r="AE39" s="36" t="s">
        <v>256</v>
      </c>
      <c r="AF39" s="41"/>
      <c r="AG39" s="42"/>
    </row>
    <row r="40" spans="1:33" s="113" customFormat="1" ht="80.099999999999994" customHeight="1" x14ac:dyDescent="0.25">
      <c r="A40" s="29">
        <v>35</v>
      </c>
      <c r="B40" s="30" t="s">
        <v>614</v>
      </c>
      <c r="C40" s="31" t="s">
        <v>14</v>
      </c>
      <c r="D40" s="30" t="s">
        <v>774</v>
      </c>
      <c r="E40" s="39" t="s">
        <v>99</v>
      </c>
      <c r="F40" s="30" t="s">
        <v>100</v>
      </c>
      <c r="G40" s="30" t="s">
        <v>100</v>
      </c>
      <c r="H40" s="32">
        <v>13</v>
      </c>
      <c r="I40" s="32">
        <v>6</v>
      </c>
      <c r="J40" s="30">
        <v>10</v>
      </c>
      <c r="K40" s="39" t="s">
        <v>762</v>
      </c>
      <c r="L40" s="33" t="s">
        <v>236</v>
      </c>
      <c r="M40" s="30" t="s">
        <v>100</v>
      </c>
      <c r="N40" s="30" t="s">
        <v>763</v>
      </c>
      <c r="O40" s="30" t="s">
        <v>764</v>
      </c>
      <c r="P40" s="29">
        <v>4</v>
      </c>
      <c r="Q40" s="114" t="s">
        <v>233</v>
      </c>
      <c r="R40" s="30"/>
      <c r="S40" s="29"/>
      <c r="T40" s="30">
        <v>555846</v>
      </c>
      <c r="U40" s="115" t="s">
        <v>669</v>
      </c>
      <c r="V40" s="38"/>
      <c r="W40" s="38"/>
      <c r="X40" s="29">
        <v>0</v>
      </c>
      <c r="Y40" s="34"/>
      <c r="Z40" s="34"/>
      <c r="AA40" s="30">
        <v>555846</v>
      </c>
      <c r="AB40" s="30"/>
      <c r="AC40" s="34"/>
      <c r="AD40" s="30">
        <v>555846</v>
      </c>
      <c r="AE40" s="36" t="s">
        <v>256</v>
      </c>
      <c r="AF40" s="41"/>
      <c r="AG40" s="42"/>
    </row>
    <row r="41" spans="1:33" s="113" customFormat="1" ht="80.099999999999994" customHeight="1" x14ac:dyDescent="0.25">
      <c r="A41" s="29">
        <v>36</v>
      </c>
      <c r="B41" s="30" t="s">
        <v>230</v>
      </c>
      <c r="C41" s="31" t="s">
        <v>14</v>
      </c>
      <c r="D41" s="30" t="s">
        <v>774</v>
      </c>
      <c r="E41" s="39" t="s">
        <v>99</v>
      </c>
      <c r="F41" s="30" t="s">
        <v>100</v>
      </c>
      <c r="G41" s="30" t="s">
        <v>100</v>
      </c>
      <c r="H41" s="32">
        <v>13</v>
      </c>
      <c r="I41" s="32">
        <v>6</v>
      </c>
      <c r="J41" s="30">
        <v>15</v>
      </c>
      <c r="K41" s="39" t="s">
        <v>123</v>
      </c>
      <c r="L41" s="33" t="s">
        <v>231</v>
      </c>
      <c r="M41" s="30" t="s">
        <v>100</v>
      </c>
      <c r="N41" s="30" t="s">
        <v>765</v>
      </c>
      <c r="O41" s="30" t="s">
        <v>766</v>
      </c>
      <c r="P41" s="29">
        <v>46</v>
      </c>
      <c r="Q41" s="114" t="s">
        <v>767</v>
      </c>
      <c r="R41" s="30"/>
      <c r="S41" s="29"/>
      <c r="T41" s="30">
        <v>991884</v>
      </c>
      <c r="U41" s="115" t="s">
        <v>665</v>
      </c>
      <c r="V41" s="38"/>
      <c r="W41" s="38"/>
      <c r="X41" s="29">
        <v>0</v>
      </c>
      <c r="Y41" s="34"/>
      <c r="Z41" s="34"/>
      <c r="AA41" s="30">
        <v>991884</v>
      </c>
      <c r="AB41" s="30"/>
      <c r="AC41" s="34"/>
      <c r="AD41" s="30">
        <v>991884</v>
      </c>
      <c r="AE41" s="36" t="s">
        <v>256</v>
      </c>
      <c r="AF41" s="41"/>
      <c r="AG41" s="42"/>
    </row>
    <row r="42" spans="1:33" s="113" customFormat="1" ht="80.099999999999994" customHeight="1" x14ac:dyDescent="0.25">
      <c r="A42" s="29">
        <v>37</v>
      </c>
      <c r="B42" s="30" t="s">
        <v>234</v>
      </c>
      <c r="C42" s="31" t="s">
        <v>14</v>
      </c>
      <c r="D42" s="30" t="s">
        <v>774</v>
      </c>
      <c r="E42" s="39" t="s">
        <v>99</v>
      </c>
      <c r="F42" s="30" t="s">
        <v>768</v>
      </c>
      <c r="G42" s="30" t="s">
        <v>768</v>
      </c>
      <c r="H42" s="32">
        <v>13</v>
      </c>
      <c r="I42" s="32">
        <v>6</v>
      </c>
      <c r="J42" s="30">
        <v>15</v>
      </c>
      <c r="K42" s="39" t="s">
        <v>235</v>
      </c>
      <c r="L42" s="33" t="s">
        <v>236</v>
      </c>
      <c r="M42" s="30" t="s">
        <v>768</v>
      </c>
      <c r="N42" s="30" t="s">
        <v>232</v>
      </c>
      <c r="O42" s="30" t="s">
        <v>769</v>
      </c>
      <c r="P42" s="29">
        <v>46</v>
      </c>
      <c r="Q42" s="116" t="s">
        <v>237</v>
      </c>
      <c r="R42" s="30"/>
      <c r="S42" s="29"/>
      <c r="T42" s="30">
        <v>772076</v>
      </c>
      <c r="U42" s="115" t="s">
        <v>909</v>
      </c>
      <c r="V42" s="38"/>
      <c r="W42" s="38"/>
      <c r="X42" s="29">
        <v>0</v>
      </c>
      <c r="Y42" s="34"/>
      <c r="Z42" s="34"/>
      <c r="AA42" s="30">
        <v>772076</v>
      </c>
      <c r="AB42" s="30"/>
      <c r="AC42" s="34"/>
      <c r="AD42" s="30">
        <v>772076</v>
      </c>
      <c r="AE42" s="36" t="s">
        <v>256</v>
      </c>
      <c r="AF42" s="38"/>
      <c r="AG42" s="42"/>
    </row>
    <row r="43" spans="1:33" s="113" customFormat="1" ht="80.099999999999994" customHeight="1" x14ac:dyDescent="0.25">
      <c r="A43" s="29">
        <v>38</v>
      </c>
      <c r="B43" s="30" t="s">
        <v>615</v>
      </c>
      <c r="C43" s="31" t="s">
        <v>14</v>
      </c>
      <c r="D43" s="30" t="s">
        <v>774</v>
      </c>
      <c r="E43" s="39" t="s">
        <v>99</v>
      </c>
      <c r="F43" s="30" t="s">
        <v>770</v>
      </c>
      <c r="G43" s="30" t="s">
        <v>770</v>
      </c>
      <c r="H43" s="32">
        <v>13</v>
      </c>
      <c r="I43" s="32">
        <v>6</v>
      </c>
      <c r="J43" s="30">
        <v>15</v>
      </c>
      <c r="K43" s="39" t="s">
        <v>104</v>
      </c>
      <c r="L43" s="33" t="s">
        <v>105</v>
      </c>
      <c r="M43" s="30" t="s">
        <v>770</v>
      </c>
      <c r="N43" s="30" t="s">
        <v>771</v>
      </c>
      <c r="O43" s="30" t="s">
        <v>772</v>
      </c>
      <c r="P43" s="29">
        <v>120</v>
      </c>
      <c r="Q43" s="35" t="s">
        <v>773</v>
      </c>
      <c r="R43" s="30"/>
      <c r="S43" s="29"/>
      <c r="T43" s="30">
        <v>999991</v>
      </c>
      <c r="U43" s="115" t="s">
        <v>910</v>
      </c>
      <c r="V43" s="38"/>
      <c r="W43" s="38"/>
      <c r="X43" s="29">
        <v>0</v>
      </c>
      <c r="Y43" s="34"/>
      <c r="Z43" s="34"/>
      <c r="AA43" s="30">
        <v>999991</v>
      </c>
      <c r="AB43" s="30"/>
      <c r="AC43" s="34"/>
      <c r="AD43" s="30">
        <v>999991</v>
      </c>
      <c r="AE43" s="36" t="s">
        <v>256</v>
      </c>
      <c r="AF43" s="41"/>
      <c r="AG43" s="42"/>
    </row>
    <row r="44" spans="1:33" s="113" customFormat="1" ht="80.099999999999994" customHeight="1" x14ac:dyDescent="0.25">
      <c r="A44" s="29">
        <v>39</v>
      </c>
      <c r="B44" s="40" t="s">
        <v>844</v>
      </c>
      <c r="C44" s="29" t="s">
        <v>14</v>
      </c>
      <c r="D44" s="39" t="s">
        <v>106</v>
      </c>
      <c r="E44" s="40" t="s">
        <v>142</v>
      </c>
      <c r="F44" s="40" t="s">
        <v>453</v>
      </c>
      <c r="G44" s="40" t="s">
        <v>453</v>
      </c>
      <c r="H44" s="31">
        <v>9</v>
      </c>
      <c r="I44" s="31">
        <v>4</v>
      </c>
      <c r="J44" s="31">
        <v>10</v>
      </c>
      <c r="K44" s="40" t="s">
        <v>845</v>
      </c>
      <c r="L44" s="40" t="s">
        <v>846</v>
      </c>
      <c r="M44" s="40" t="s">
        <v>453</v>
      </c>
      <c r="N44" s="117">
        <v>35.026682999999998</v>
      </c>
      <c r="O44" s="117">
        <v>72.464399999999998</v>
      </c>
      <c r="P44" s="31">
        <v>189.96</v>
      </c>
      <c r="Q44" s="31">
        <v>71301000002765</v>
      </c>
      <c r="R44" s="29"/>
      <c r="S44" s="31"/>
      <c r="T44" s="31">
        <v>960152</v>
      </c>
      <c r="U44" s="115" t="s">
        <v>323</v>
      </c>
      <c r="V44" s="29"/>
      <c r="W44" s="40"/>
      <c r="X44" s="31">
        <v>0</v>
      </c>
      <c r="Y44" s="31"/>
      <c r="Z44" s="54"/>
      <c r="AA44" s="31">
        <v>960152</v>
      </c>
      <c r="AB44" s="31"/>
      <c r="AC44" s="31"/>
      <c r="AD44" s="31">
        <v>960152</v>
      </c>
      <c r="AE44" s="36" t="s">
        <v>256</v>
      </c>
      <c r="AF44" s="53"/>
      <c r="AG44" s="53"/>
    </row>
    <row r="45" spans="1:33" s="113" customFormat="1" ht="80.099999999999994" customHeight="1" x14ac:dyDescent="0.25">
      <c r="A45" s="29">
        <v>40</v>
      </c>
      <c r="B45" s="40" t="s">
        <v>847</v>
      </c>
      <c r="C45" s="29" t="s">
        <v>14</v>
      </c>
      <c r="D45" s="39" t="s">
        <v>106</v>
      </c>
      <c r="E45" s="40" t="s">
        <v>142</v>
      </c>
      <c r="F45" s="40" t="s">
        <v>241</v>
      </c>
      <c r="G45" s="40" t="s">
        <v>241</v>
      </c>
      <c r="H45" s="31">
        <v>9</v>
      </c>
      <c r="I45" s="31">
        <v>4</v>
      </c>
      <c r="J45" s="31">
        <v>14</v>
      </c>
      <c r="K45" s="40" t="s">
        <v>848</v>
      </c>
      <c r="L45" s="31" t="s">
        <v>849</v>
      </c>
      <c r="M45" s="40" t="s">
        <v>241</v>
      </c>
      <c r="N45" s="118">
        <v>35.00206</v>
      </c>
      <c r="O45" s="119">
        <v>72.450810000000004</v>
      </c>
      <c r="P45" s="40">
        <v>70.03</v>
      </c>
      <c r="Q45" s="31">
        <v>71301000002842</v>
      </c>
      <c r="R45" s="29"/>
      <c r="S45" s="31"/>
      <c r="T45" s="31">
        <v>2989418</v>
      </c>
      <c r="U45" s="115" t="s">
        <v>911</v>
      </c>
      <c r="V45" s="29"/>
      <c r="W45" s="40"/>
      <c r="X45" s="31">
        <v>0</v>
      </c>
      <c r="Y45" s="40"/>
      <c r="Z45" s="54"/>
      <c r="AA45" s="31">
        <v>2989418</v>
      </c>
      <c r="AB45" s="31"/>
      <c r="AC45" s="31"/>
      <c r="AD45" s="31">
        <v>2989418</v>
      </c>
      <c r="AE45" s="36" t="s">
        <v>256</v>
      </c>
      <c r="AF45" s="53"/>
      <c r="AG45" s="53"/>
    </row>
    <row r="46" spans="1:33" s="113" customFormat="1" ht="80.099999999999994" customHeight="1" x14ac:dyDescent="0.25">
      <c r="A46" s="29">
        <v>41</v>
      </c>
      <c r="B46" s="40" t="s">
        <v>850</v>
      </c>
      <c r="C46" s="29" t="s">
        <v>14</v>
      </c>
      <c r="D46" s="39" t="s">
        <v>106</v>
      </c>
      <c r="E46" s="40" t="s">
        <v>142</v>
      </c>
      <c r="F46" s="40" t="s">
        <v>246</v>
      </c>
      <c r="G46" s="40" t="s">
        <v>246</v>
      </c>
      <c r="H46" s="31">
        <v>9</v>
      </c>
      <c r="I46" s="31">
        <v>4</v>
      </c>
      <c r="J46" s="31">
        <v>9</v>
      </c>
      <c r="K46" s="40" t="s">
        <v>851</v>
      </c>
      <c r="L46" s="40" t="s">
        <v>245</v>
      </c>
      <c r="M46" s="40" t="s">
        <v>246</v>
      </c>
      <c r="N46" s="119">
        <v>34.988669999999999</v>
      </c>
      <c r="O46" s="119">
        <v>72.440119999999993</v>
      </c>
      <c r="P46" s="40">
        <v>50.5</v>
      </c>
      <c r="Q46" s="31">
        <v>10091195040012</v>
      </c>
      <c r="R46" s="29"/>
      <c r="S46" s="31"/>
      <c r="T46" s="31">
        <v>2978835</v>
      </c>
      <c r="U46" s="115" t="s">
        <v>912</v>
      </c>
      <c r="V46" s="29"/>
      <c r="W46" s="40"/>
      <c r="X46" s="31">
        <v>0</v>
      </c>
      <c r="Y46" s="40"/>
      <c r="Z46" s="54"/>
      <c r="AA46" s="31">
        <v>2978835</v>
      </c>
      <c r="AB46" s="31"/>
      <c r="AC46" s="31"/>
      <c r="AD46" s="31">
        <v>2978835</v>
      </c>
      <c r="AE46" s="36" t="s">
        <v>256</v>
      </c>
      <c r="AF46" s="53"/>
      <c r="AG46" s="53"/>
    </row>
    <row r="47" spans="1:33" s="113" customFormat="1" ht="80.099999999999994" customHeight="1" x14ac:dyDescent="0.25">
      <c r="A47" s="29">
        <v>42</v>
      </c>
      <c r="B47" s="40" t="s">
        <v>852</v>
      </c>
      <c r="C47" s="29" t="s">
        <v>14</v>
      </c>
      <c r="D47" s="39" t="s">
        <v>106</v>
      </c>
      <c r="E47" s="40" t="s">
        <v>142</v>
      </c>
      <c r="F47" s="40" t="s">
        <v>246</v>
      </c>
      <c r="G47" s="40" t="s">
        <v>246</v>
      </c>
      <c r="H47" s="31">
        <v>9</v>
      </c>
      <c r="I47" s="31">
        <v>4</v>
      </c>
      <c r="J47" s="31">
        <v>9</v>
      </c>
      <c r="K47" s="40" t="s">
        <v>853</v>
      </c>
      <c r="L47" s="40" t="s">
        <v>854</v>
      </c>
      <c r="M47" s="40" t="s">
        <v>246</v>
      </c>
      <c r="N47" s="119">
        <v>34.980567000000001</v>
      </c>
      <c r="O47" s="119">
        <v>72.440583000000004</v>
      </c>
      <c r="P47" s="40">
        <v>59.66</v>
      </c>
      <c r="Q47" s="31">
        <v>71301000002757</v>
      </c>
      <c r="R47" s="29"/>
      <c r="S47" s="31"/>
      <c r="T47" s="31">
        <v>2984819</v>
      </c>
      <c r="U47" s="115" t="s">
        <v>701</v>
      </c>
      <c r="V47" s="29"/>
      <c r="W47" s="40"/>
      <c r="X47" s="31">
        <v>0</v>
      </c>
      <c r="Y47" s="40"/>
      <c r="Z47" s="54"/>
      <c r="AA47" s="31">
        <v>2984819</v>
      </c>
      <c r="AB47" s="31"/>
      <c r="AC47" s="31"/>
      <c r="AD47" s="31">
        <v>2984819</v>
      </c>
      <c r="AE47" s="36" t="s">
        <v>256</v>
      </c>
      <c r="AF47" s="53"/>
      <c r="AG47" s="53"/>
    </row>
    <row r="48" spans="1:33" s="113" customFormat="1" ht="80.099999999999994" customHeight="1" x14ac:dyDescent="0.25">
      <c r="A48" s="29">
        <v>43</v>
      </c>
      <c r="B48" s="40" t="s">
        <v>855</v>
      </c>
      <c r="C48" s="29" t="s">
        <v>14</v>
      </c>
      <c r="D48" s="39" t="s">
        <v>106</v>
      </c>
      <c r="E48" s="40" t="s">
        <v>142</v>
      </c>
      <c r="F48" s="40" t="s">
        <v>246</v>
      </c>
      <c r="G48" s="40" t="s">
        <v>246</v>
      </c>
      <c r="H48" s="31">
        <v>9</v>
      </c>
      <c r="I48" s="31">
        <v>4</v>
      </c>
      <c r="J48" s="31">
        <v>37</v>
      </c>
      <c r="K48" s="40" t="s">
        <v>853</v>
      </c>
      <c r="L48" s="40" t="s">
        <v>856</v>
      </c>
      <c r="M48" s="40" t="s">
        <v>246</v>
      </c>
      <c r="N48" s="119">
        <v>34.980400000000003</v>
      </c>
      <c r="O48" s="119">
        <v>72.438383000000002</v>
      </c>
      <c r="P48" s="40">
        <v>98.1</v>
      </c>
      <c r="Q48" s="31">
        <v>71301000002758</v>
      </c>
      <c r="R48" s="29"/>
      <c r="S48" s="31"/>
      <c r="T48" s="31">
        <v>2997142</v>
      </c>
      <c r="U48" s="115" t="s">
        <v>913</v>
      </c>
      <c r="V48" s="29"/>
      <c r="W48" s="40"/>
      <c r="X48" s="31">
        <v>0</v>
      </c>
      <c r="Y48" s="40"/>
      <c r="Z48" s="54"/>
      <c r="AA48" s="31">
        <v>2997142</v>
      </c>
      <c r="AB48" s="31"/>
      <c r="AC48" s="31"/>
      <c r="AD48" s="31">
        <v>2997142</v>
      </c>
      <c r="AE48" s="36" t="s">
        <v>256</v>
      </c>
      <c r="AF48" s="53"/>
      <c r="AG48" s="53"/>
    </row>
    <row r="49" spans="1:33" s="113" customFormat="1" ht="80.099999999999994" customHeight="1" x14ac:dyDescent="0.25">
      <c r="A49" s="29">
        <v>44</v>
      </c>
      <c r="B49" s="40" t="s">
        <v>857</v>
      </c>
      <c r="C49" s="29" t="s">
        <v>14</v>
      </c>
      <c r="D49" s="39" t="s">
        <v>106</v>
      </c>
      <c r="E49" s="40" t="s">
        <v>142</v>
      </c>
      <c r="F49" s="40" t="s">
        <v>459</v>
      </c>
      <c r="G49" s="40" t="s">
        <v>459</v>
      </c>
      <c r="H49" s="31">
        <v>9</v>
      </c>
      <c r="I49" s="31">
        <v>4</v>
      </c>
      <c r="J49" s="31">
        <v>11</v>
      </c>
      <c r="K49" s="40" t="s">
        <v>858</v>
      </c>
      <c r="L49" s="40" t="s">
        <v>859</v>
      </c>
      <c r="M49" s="40" t="s">
        <v>459</v>
      </c>
      <c r="N49" s="119">
        <v>34.971649999999997</v>
      </c>
      <c r="O49" s="119">
        <v>72.437983000000003</v>
      </c>
      <c r="P49" s="40">
        <v>119.56</v>
      </c>
      <c r="Q49" s="31">
        <v>71301000002727</v>
      </c>
      <c r="R49" s="29"/>
      <c r="S49" s="31"/>
      <c r="T49" s="31">
        <v>2989418</v>
      </c>
      <c r="U49" s="115" t="s">
        <v>914</v>
      </c>
      <c r="V49" s="29"/>
      <c r="W49" s="40"/>
      <c r="X49" s="31">
        <v>0</v>
      </c>
      <c r="Y49" s="40"/>
      <c r="Z49" s="54"/>
      <c r="AA49" s="31">
        <v>2989418</v>
      </c>
      <c r="AB49" s="31"/>
      <c r="AC49" s="31"/>
      <c r="AD49" s="31">
        <v>2989418</v>
      </c>
      <c r="AE49" s="36" t="s">
        <v>256</v>
      </c>
      <c r="AF49" s="53"/>
      <c r="AG49" s="53"/>
    </row>
    <row r="50" spans="1:33" s="113" customFormat="1" ht="80.099999999999994" customHeight="1" x14ac:dyDescent="0.25">
      <c r="A50" s="29">
        <v>45</v>
      </c>
      <c r="B50" s="40" t="s">
        <v>860</v>
      </c>
      <c r="C50" s="29" t="s">
        <v>14</v>
      </c>
      <c r="D50" s="39" t="s">
        <v>106</v>
      </c>
      <c r="E50" s="40" t="s">
        <v>142</v>
      </c>
      <c r="F50" s="40" t="s">
        <v>459</v>
      </c>
      <c r="G50" s="40" t="s">
        <v>459</v>
      </c>
      <c r="H50" s="31">
        <v>9</v>
      </c>
      <c r="I50" s="31">
        <v>4</v>
      </c>
      <c r="J50" s="31">
        <v>9</v>
      </c>
      <c r="K50" s="40" t="s">
        <v>861</v>
      </c>
      <c r="L50" s="40" t="s">
        <v>862</v>
      </c>
      <c r="M50" s="40" t="s">
        <v>459</v>
      </c>
      <c r="N50" s="119">
        <v>34.973190000000002</v>
      </c>
      <c r="O50" s="119">
        <v>72.433239999999998</v>
      </c>
      <c r="P50" s="40">
        <v>32.770000000000003</v>
      </c>
      <c r="Q50" s="31">
        <v>34098100306601</v>
      </c>
      <c r="R50" s="29"/>
      <c r="S50" s="31"/>
      <c r="T50" s="29">
        <v>2549536</v>
      </c>
      <c r="U50" s="115" t="s">
        <v>652</v>
      </c>
      <c r="V50" s="29"/>
      <c r="W50" s="40"/>
      <c r="X50" s="31">
        <v>0</v>
      </c>
      <c r="Y50" s="40"/>
      <c r="Z50" s="54"/>
      <c r="AA50" s="29">
        <v>2549536</v>
      </c>
      <c r="AB50" s="31"/>
      <c r="AC50" s="31"/>
      <c r="AD50" s="29">
        <v>2549536</v>
      </c>
      <c r="AE50" s="36" t="s">
        <v>256</v>
      </c>
      <c r="AF50" s="53"/>
      <c r="AG50" s="53"/>
    </row>
    <row r="51" spans="1:33" s="113" customFormat="1" ht="80.099999999999994" customHeight="1" x14ac:dyDescent="0.25">
      <c r="A51" s="29">
        <v>46</v>
      </c>
      <c r="B51" s="40" t="s">
        <v>863</v>
      </c>
      <c r="C51" s="29" t="s">
        <v>14</v>
      </c>
      <c r="D51" s="39" t="s">
        <v>106</v>
      </c>
      <c r="E51" s="40" t="s">
        <v>142</v>
      </c>
      <c r="F51" s="40" t="s">
        <v>459</v>
      </c>
      <c r="G51" s="40" t="s">
        <v>459</v>
      </c>
      <c r="H51" s="31">
        <v>9</v>
      </c>
      <c r="I51" s="31">
        <v>4</v>
      </c>
      <c r="J51" s="31">
        <v>13</v>
      </c>
      <c r="K51" s="40" t="s">
        <v>104</v>
      </c>
      <c r="L51" s="40" t="s">
        <v>455</v>
      </c>
      <c r="M51" s="40" t="s">
        <v>459</v>
      </c>
      <c r="N51" s="119">
        <v>34.970059999999997</v>
      </c>
      <c r="O51" s="119">
        <v>72.435230000000004</v>
      </c>
      <c r="P51" s="40">
        <v>91.11</v>
      </c>
      <c r="Q51" s="31">
        <v>34098100306401</v>
      </c>
      <c r="R51" s="29"/>
      <c r="S51" s="31"/>
      <c r="T51" s="31">
        <v>2998565</v>
      </c>
      <c r="U51" s="115" t="s">
        <v>641</v>
      </c>
      <c r="V51" s="29"/>
      <c r="W51" s="40"/>
      <c r="X51" s="31">
        <v>0</v>
      </c>
      <c r="Y51" s="40"/>
      <c r="Z51" s="54"/>
      <c r="AA51" s="31">
        <v>2998565</v>
      </c>
      <c r="AB51" s="31"/>
      <c r="AC51" s="31"/>
      <c r="AD51" s="31">
        <v>2998565</v>
      </c>
      <c r="AE51" s="36" t="s">
        <v>256</v>
      </c>
      <c r="AF51" s="53"/>
      <c r="AG51" s="53"/>
    </row>
    <row r="52" spans="1:33" s="113" customFormat="1" ht="80.099999999999994" customHeight="1" x14ac:dyDescent="0.25">
      <c r="A52" s="29">
        <v>47</v>
      </c>
      <c r="B52" s="40" t="s">
        <v>864</v>
      </c>
      <c r="C52" s="29" t="s">
        <v>14</v>
      </c>
      <c r="D52" s="39" t="s">
        <v>106</v>
      </c>
      <c r="E52" s="40" t="s">
        <v>142</v>
      </c>
      <c r="F52" s="40" t="s">
        <v>459</v>
      </c>
      <c r="G52" s="40" t="s">
        <v>459</v>
      </c>
      <c r="H52" s="31">
        <v>9</v>
      </c>
      <c r="I52" s="31">
        <v>4</v>
      </c>
      <c r="J52" s="31">
        <v>34</v>
      </c>
      <c r="K52" s="40" t="s">
        <v>143</v>
      </c>
      <c r="L52" s="40" t="s">
        <v>144</v>
      </c>
      <c r="M52" s="40" t="s">
        <v>459</v>
      </c>
      <c r="N52" s="119">
        <v>34.965183000000003</v>
      </c>
      <c r="O52" s="119">
        <v>72.433700000000002</v>
      </c>
      <c r="P52" s="40">
        <v>94.45</v>
      </c>
      <c r="Q52" s="31">
        <v>10092177810013</v>
      </c>
      <c r="R52" s="29"/>
      <c r="S52" s="31"/>
      <c r="T52" s="31">
        <v>2998197</v>
      </c>
      <c r="U52" s="115" t="s">
        <v>723</v>
      </c>
      <c r="V52" s="29"/>
      <c r="W52" s="40"/>
      <c r="X52" s="31">
        <v>0</v>
      </c>
      <c r="Y52" s="40"/>
      <c r="Z52" s="54"/>
      <c r="AA52" s="31">
        <v>2998197</v>
      </c>
      <c r="AB52" s="31"/>
      <c r="AC52" s="31"/>
      <c r="AD52" s="31">
        <v>2998197</v>
      </c>
      <c r="AE52" s="36" t="s">
        <v>256</v>
      </c>
      <c r="AF52" s="53"/>
      <c r="AG52" s="53"/>
    </row>
    <row r="53" spans="1:33" s="113" customFormat="1" ht="80.099999999999994" customHeight="1" x14ac:dyDescent="0.25">
      <c r="A53" s="29">
        <v>48</v>
      </c>
      <c r="B53" s="29" t="s">
        <v>865</v>
      </c>
      <c r="C53" s="29" t="s">
        <v>14</v>
      </c>
      <c r="D53" s="39" t="s">
        <v>106</v>
      </c>
      <c r="E53" s="40" t="s">
        <v>107</v>
      </c>
      <c r="F53" s="29" t="s">
        <v>115</v>
      </c>
      <c r="G53" s="29" t="s">
        <v>115</v>
      </c>
      <c r="H53" s="43">
        <v>6</v>
      </c>
      <c r="I53" s="31">
        <v>4</v>
      </c>
      <c r="J53" s="31">
        <v>8</v>
      </c>
      <c r="K53" s="40" t="s">
        <v>866</v>
      </c>
      <c r="L53" s="31">
        <v>3469475772</v>
      </c>
      <c r="M53" s="29" t="s">
        <v>115</v>
      </c>
      <c r="N53" s="119">
        <v>34.774121999999998</v>
      </c>
      <c r="O53" s="119">
        <v>72.181842000000003</v>
      </c>
      <c r="P53" s="40">
        <v>47</v>
      </c>
      <c r="Q53" s="31" t="s">
        <v>473</v>
      </c>
      <c r="R53" s="29"/>
      <c r="S53" s="31"/>
      <c r="T53" s="54">
        <v>1980584</v>
      </c>
      <c r="U53" s="115" t="s">
        <v>651</v>
      </c>
      <c r="V53" s="29"/>
      <c r="W53" s="40"/>
      <c r="X53" s="34">
        <v>0</v>
      </c>
      <c r="Y53" s="40"/>
      <c r="Z53" s="54"/>
      <c r="AA53" s="54">
        <v>1980584</v>
      </c>
      <c r="AB53" s="31"/>
      <c r="AC53" s="31"/>
      <c r="AD53" s="54">
        <v>1980584</v>
      </c>
      <c r="AE53" s="36" t="s">
        <v>256</v>
      </c>
      <c r="AF53" s="53"/>
      <c r="AG53" s="53"/>
    </row>
    <row r="54" spans="1:33" s="113" customFormat="1" ht="80.099999999999994" customHeight="1" x14ac:dyDescent="0.25">
      <c r="A54" s="36">
        <v>49</v>
      </c>
      <c r="B54" s="36" t="s">
        <v>13</v>
      </c>
      <c r="C54" s="36" t="s">
        <v>14</v>
      </c>
      <c r="D54" s="36" t="s">
        <v>15</v>
      </c>
      <c r="E54" s="36" t="s">
        <v>16</v>
      </c>
      <c r="F54" s="36" t="s">
        <v>17</v>
      </c>
      <c r="G54" s="36" t="s">
        <v>17</v>
      </c>
      <c r="H54" s="36"/>
      <c r="I54" s="36"/>
      <c r="J54" s="36">
        <v>10</v>
      </c>
      <c r="K54" s="36" t="s">
        <v>18</v>
      </c>
      <c r="L54" s="33" t="s">
        <v>351</v>
      </c>
      <c r="M54" s="36" t="s">
        <v>20</v>
      </c>
      <c r="N54" s="47">
        <v>33.870471999999999</v>
      </c>
      <c r="O54" s="36" t="s">
        <v>891</v>
      </c>
      <c r="P54" s="36">
        <v>156</v>
      </c>
      <c r="Q54" s="36" t="s">
        <v>21</v>
      </c>
      <c r="R54" s="36"/>
      <c r="S54" s="36"/>
      <c r="T54" s="62">
        <v>2115568</v>
      </c>
      <c r="U54" s="115" t="s">
        <v>665</v>
      </c>
      <c r="V54" s="49">
        <v>0</v>
      </c>
      <c r="W54" s="29"/>
      <c r="X54" s="29">
        <v>0</v>
      </c>
      <c r="Y54" s="36"/>
      <c r="Z54" s="64"/>
      <c r="AA54" s="36">
        <v>0</v>
      </c>
      <c r="AB54" s="36"/>
      <c r="AC54" s="36"/>
      <c r="AD54" s="49">
        <v>2115568</v>
      </c>
      <c r="AE54" s="36" t="s">
        <v>256</v>
      </c>
      <c r="AF54" s="36"/>
      <c r="AG54" s="36"/>
    </row>
    <row r="55" spans="1:33" s="113" customFormat="1" ht="80.099999999999994" customHeight="1" x14ac:dyDescent="0.25">
      <c r="A55" s="36">
        <v>50</v>
      </c>
      <c r="B55" s="36" t="s">
        <v>28</v>
      </c>
      <c r="C55" s="36" t="s">
        <v>14</v>
      </c>
      <c r="D55" s="36" t="s">
        <v>15</v>
      </c>
      <c r="E55" s="36" t="s">
        <v>16</v>
      </c>
      <c r="F55" s="36" t="s">
        <v>17</v>
      </c>
      <c r="G55" s="36" t="s">
        <v>17</v>
      </c>
      <c r="H55" s="36"/>
      <c r="I55" s="36"/>
      <c r="J55" s="36">
        <v>12</v>
      </c>
      <c r="K55" s="36" t="s">
        <v>29</v>
      </c>
      <c r="L55" s="33" t="s">
        <v>98</v>
      </c>
      <c r="M55" s="36" t="s">
        <v>20</v>
      </c>
      <c r="N55" s="47">
        <v>33.870471999999999</v>
      </c>
      <c r="O55" s="36">
        <v>71.607816999999997</v>
      </c>
      <c r="P55" s="36">
        <v>167</v>
      </c>
      <c r="Q55" s="36" t="s">
        <v>30</v>
      </c>
      <c r="R55" s="36"/>
      <c r="S55" s="36"/>
      <c r="T55" s="62">
        <v>2605361</v>
      </c>
      <c r="U55" s="36" t="s">
        <v>22</v>
      </c>
      <c r="V55" s="49">
        <v>0</v>
      </c>
      <c r="W55" s="29"/>
      <c r="X55" s="29">
        <v>0</v>
      </c>
      <c r="Y55" s="36"/>
      <c r="Z55" s="36"/>
      <c r="AA55" s="36">
        <v>0</v>
      </c>
      <c r="AB55" s="36"/>
      <c r="AC55" s="36"/>
      <c r="AD55" s="49">
        <v>2605361</v>
      </c>
      <c r="AE55" s="36" t="s">
        <v>256</v>
      </c>
      <c r="AF55" s="36"/>
      <c r="AG55" s="36"/>
    </row>
    <row r="56" spans="1:33" s="68" customFormat="1" ht="80.099999999999994" customHeight="1" x14ac:dyDescent="0.25">
      <c r="A56" s="36">
        <v>51</v>
      </c>
      <c r="B56" s="36" t="s">
        <v>58</v>
      </c>
      <c r="C56" s="36" t="s">
        <v>24</v>
      </c>
      <c r="D56" s="36" t="s">
        <v>41</v>
      </c>
      <c r="E56" s="36" t="s">
        <v>42</v>
      </c>
      <c r="F56" s="36" t="s">
        <v>59</v>
      </c>
      <c r="G56" s="36" t="s">
        <v>44</v>
      </c>
      <c r="H56" s="36"/>
      <c r="I56" s="36"/>
      <c r="J56" s="36">
        <v>12</v>
      </c>
      <c r="K56" s="36" t="s">
        <v>60</v>
      </c>
      <c r="L56" s="36" t="s">
        <v>61</v>
      </c>
      <c r="M56" s="36" t="s">
        <v>47</v>
      </c>
      <c r="N56" s="36" t="s">
        <v>916</v>
      </c>
      <c r="O56" s="36">
        <v>71.688083599999999</v>
      </c>
      <c r="P56" s="34">
        <v>26</v>
      </c>
      <c r="Q56" s="36" t="s">
        <v>62</v>
      </c>
      <c r="R56" s="36"/>
      <c r="S56" s="36"/>
      <c r="T56" s="120">
        <v>799753</v>
      </c>
      <c r="U56" s="36" t="s">
        <v>63</v>
      </c>
      <c r="V56" s="36"/>
      <c r="W56" s="29"/>
      <c r="X56" s="29">
        <v>0</v>
      </c>
      <c r="Y56" s="36"/>
      <c r="Z56" s="36"/>
      <c r="AA56" s="36">
        <v>0</v>
      </c>
      <c r="AB56" s="36"/>
      <c r="AC56" s="36"/>
      <c r="AD56" s="49">
        <v>979331</v>
      </c>
      <c r="AE56" s="29" t="s">
        <v>68</v>
      </c>
      <c r="AF56" s="36"/>
    </row>
  </sheetData>
  <mergeCells count="22">
    <mergeCell ref="B2:K2"/>
    <mergeCell ref="Q3:Q4"/>
    <mergeCell ref="R3:U3"/>
    <mergeCell ref="V3:X3"/>
    <mergeCell ref="Y3:AA3"/>
    <mergeCell ref="L3:L4"/>
    <mergeCell ref="M3:M4"/>
    <mergeCell ref="N3:O3"/>
    <mergeCell ref="P3:P4"/>
    <mergeCell ref="F3:F4"/>
    <mergeCell ref="G3:G4"/>
    <mergeCell ref="H3:H4"/>
    <mergeCell ref="I3:I4"/>
    <mergeCell ref="J3:J4"/>
    <mergeCell ref="K3:K4"/>
    <mergeCell ref="AE5:AG5"/>
    <mergeCell ref="A3:A4"/>
    <mergeCell ref="B3:B4"/>
    <mergeCell ref="C3:C4"/>
    <mergeCell ref="D3:D4"/>
    <mergeCell ref="E3:E4"/>
    <mergeCell ref="AB3:AD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37"/>
  <sheetViews>
    <sheetView topLeftCell="A12" zoomScale="51" zoomScaleNormal="51" workbookViewId="0">
      <selection activeCell="N18" sqref="N18"/>
    </sheetView>
  </sheetViews>
  <sheetFormatPr defaultRowHeight="15" x14ac:dyDescent="0.25"/>
  <cols>
    <col min="1" max="1" width="9.42578125" style="8" bestFit="1" customWidth="1"/>
    <col min="2" max="2" width="18.85546875" style="8" customWidth="1"/>
    <col min="3" max="3" width="12.42578125" style="8" customWidth="1"/>
    <col min="4" max="4" width="16.42578125" style="8" customWidth="1"/>
    <col min="5" max="5" width="17" style="8" customWidth="1"/>
    <col min="6" max="6" width="13.5703125" style="8" customWidth="1"/>
    <col min="7" max="7" width="9.42578125" style="8" bestFit="1" customWidth="1"/>
    <col min="8" max="8" width="14.28515625" style="8" customWidth="1"/>
    <col min="9" max="9" width="15.42578125" style="8" customWidth="1"/>
    <col min="10" max="10" width="16.42578125" style="8" customWidth="1"/>
    <col min="11" max="11" width="20.42578125" style="8" customWidth="1"/>
    <col min="12" max="12" width="19.42578125" style="8" customWidth="1"/>
    <col min="13" max="13" width="17" style="8" customWidth="1"/>
    <col min="14" max="14" width="21.5703125" style="8" customWidth="1"/>
    <col min="15" max="15" width="21.42578125" style="8" customWidth="1"/>
    <col min="16" max="16" width="23.85546875" style="8" customWidth="1"/>
    <col min="17" max="18" width="16.140625" style="8" customWidth="1"/>
    <col min="19" max="19" width="16.5703125" style="8" customWidth="1"/>
    <col min="20" max="20" width="14.5703125" style="8" customWidth="1"/>
    <col min="21" max="21" width="17.85546875" style="8" customWidth="1"/>
    <col min="22" max="22" width="19" style="8" customWidth="1"/>
    <col min="23" max="23" width="23.42578125" style="8" customWidth="1"/>
    <col min="24" max="24" width="16" style="8" customWidth="1"/>
    <col min="25" max="25" width="17.7109375" style="8" customWidth="1"/>
    <col min="26" max="26" width="26.140625" style="8" customWidth="1"/>
    <col min="27" max="27" width="16" style="8" customWidth="1"/>
    <col min="28" max="28" width="18.140625" style="8" customWidth="1"/>
    <col min="29" max="29" width="28" style="8" customWidth="1"/>
    <col min="30" max="30" width="9.7109375" style="8" bestFit="1" customWidth="1"/>
    <col min="31" max="31" width="19.42578125" style="8" customWidth="1"/>
    <col min="32" max="16384" width="9.140625" style="8"/>
  </cols>
  <sheetData>
    <row r="2" spans="1:33" ht="28.5" customHeight="1" x14ac:dyDescent="0.25">
      <c r="D2" s="141"/>
      <c r="E2" s="141"/>
      <c r="F2" s="141"/>
      <c r="G2" s="141"/>
      <c r="H2" s="141"/>
      <c r="I2" s="141"/>
      <c r="J2" s="141"/>
    </row>
    <row r="4" spans="1:33" s="144" customFormat="1" ht="69.95" customHeight="1" x14ac:dyDescent="0.25">
      <c r="A4" s="132" t="s">
        <v>926</v>
      </c>
      <c r="B4" s="132" t="s">
        <v>1</v>
      </c>
      <c r="C4" s="132" t="s">
        <v>2</v>
      </c>
      <c r="D4" s="132" t="s">
        <v>3</v>
      </c>
      <c r="E4" s="132" t="s">
        <v>892</v>
      </c>
      <c r="F4" s="132" t="s">
        <v>64</v>
      </c>
      <c r="G4" s="132" t="s">
        <v>185</v>
      </c>
      <c r="H4" s="132" t="s">
        <v>147</v>
      </c>
      <c r="I4" s="132" t="s">
        <v>148</v>
      </c>
      <c r="J4" s="132" t="s">
        <v>893</v>
      </c>
      <c r="K4" s="132" t="s">
        <v>6</v>
      </c>
      <c r="L4" s="132" t="s">
        <v>7</v>
      </c>
      <c r="M4" s="132" t="s">
        <v>8</v>
      </c>
      <c r="N4" s="132"/>
      <c r="O4" s="132" t="s">
        <v>9</v>
      </c>
      <c r="P4" s="132" t="s">
        <v>973</v>
      </c>
      <c r="Q4" s="133" t="s">
        <v>186</v>
      </c>
      <c r="R4" s="133"/>
      <c r="S4" s="133"/>
      <c r="T4" s="133"/>
      <c r="U4" s="134" t="s">
        <v>248</v>
      </c>
      <c r="V4" s="134"/>
      <c r="W4" s="134"/>
      <c r="X4" s="135" t="s">
        <v>249</v>
      </c>
      <c r="Y4" s="135"/>
      <c r="Z4" s="135"/>
      <c r="AA4" s="136" t="s">
        <v>250</v>
      </c>
      <c r="AB4" s="136"/>
      <c r="AC4" s="136"/>
      <c r="AD4" s="142" t="s">
        <v>884</v>
      </c>
      <c r="AE4" s="143"/>
    </row>
    <row r="5" spans="1:33" s="144" customFormat="1" ht="69.95" customHeight="1" x14ac:dyDescent="0.25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9" t="s">
        <v>189</v>
      </c>
      <c r="N5" s="169" t="s">
        <v>190</v>
      </c>
      <c r="O5" s="168"/>
      <c r="P5" s="168"/>
      <c r="Q5" s="170" t="s">
        <v>191</v>
      </c>
      <c r="R5" s="170" t="s">
        <v>587</v>
      </c>
      <c r="S5" s="170" t="s">
        <v>193</v>
      </c>
      <c r="T5" s="170" t="s">
        <v>969</v>
      </c>
      <c r="U5" s="171" t="s">
        <v>191</v>
      </c>
      <c r="V5" s="171" t="s">
        <v>587</v>
      </c>
      <c r="W5" s="172" t="s">
        <v>971</v>
      </c>
      <c r="X5" s="173" t="s">
        <v>191</v>
      </c>
      <c r="Y5" s="173" t="s">
        <v>587</v>
      </c>
      <c r="Z5" s="174" t="s">
        <v>970</v>
      </c>
      <c r="AA5" s="175" t="s">
        <v>191</v>
      </c>
      <c r="AB5" s="175" t="s">
        <v>587</v>
      </c>
      <c r="AC5" s="176" t="s">
        <v>972</v>
      </c>
      <c r="AD5" s="177"/>
      <c r="AE5" s="178"/>
    </row>
    <row r="6" spans="1:33" ht="80.099999999999994" customHeight="1" x14ac:dyDescent="0.25">
      <c r="A6" s="71">
        <v>1</v>
      </c>
      <c r="B6" s="71" t="s">
        <v>575</v>
      </c>
      <c r="C6" s="71" t="s">
        <v>39</v>
      </c>
      <c r="D6" s="71" t="s">
        <v>65</v>
      </c>
      <c r="E6" s="71" t="s">
        <v>66</v>
      </c>
      <c r="F6" s="71" t="s">
        <v>895</v>
      </c>
      <c r="G6" s="71">
        <v>65</v>
      </c>
      <c r="H6" s="71">
        <v>25</v>
      </c>
      <c r="I6" s="71">
        <v>15</v>
      </c>
      <c r="J6" s="71" t="s">
        <v>182</v>
      </c>
      <c r="K6" s="71" t="s">
        <v>576</v>
      </c>
      <c r="L6" s="71" t="s">
        <v>577</v>
      </c>
      <c r="M6" s="156">
        <v>33.879103000000001</v>
      </c>
      <c r="N6" s="71">
        <v>71.829147000000006</v>
      </c>
      <c r="O6" s="71">
        <v>1200</v>
      </c>
      <c r="P6" s="71">
        <v>2009093357</v>
      </c>
      <c r="Q6" s="71"/>
      <c r="R6" s="71"/>
      <c r="S6" s="71">
        <v>1999111</v>
      </c>
      <c r="T6" s="157">
        <v>44937</v>
      </c>
      <c r="U6" s="71"/>
      <c r="V6" s="71"/>
      <c r="W6" s="71">
        <v>999556</v>
      </c>
      <c r="X6" s="71"/>
      <c r="Y6" s="71"/>
      <c r="Z6" s="71">
        <v>799644</v>
      </c>
      <c r="AA6" s="71"/>
      <c r="AB6" s="71"/>
      <c r="AC6" s="71">
        <v>199911</v>
      </c>
      <c r="AD6" s="165" t="s">
        <v>224</v>
      </c>
      <c r="AE6" s="165"/>
      <c r="AF6" s="105"/>
      <c r="AG6" s="105"/>
    </row>
    <row r="7" spans="1:33" ht="80.099999999999994" customHeight="1" x14ac:dyDescent="0.25">
      <c r="A7" s="36">
        <v>2</v>
      </c>
      <c r="B7" s="111" t="s">
        <v>578</v>
      </c>
      <c r="C7" s="71" t="s">
        <v>39</v>
      </c>
      <c r="D7" s="36" t="s">
        <v>65</v>
      </c>
      <c r="E7" s="71" t="s">
        <v>66</v>
      </c>
      <c r="F7" s="71" t="s">
        <v>895</v>
      </c>
      <c r="G7" s="145">
        <v>65</v>
      </c>
      <c r="H7" s="145">
        <v>25</v>
      </c>
      <c r="I7" s="146">
        <v>6</v>
      </c>
      <c r="J7" s="146" t="s">
        <v>902</v>
      </c>
      <c r="K7" s="147" t="s">
        <v>579</v>
      </c>
      <c r="L7" s="146" t="s">
        <v>580</v>
      </c>
      <c r="M7" s="146">
        <v>33.591119999999997</v>
      </c>
      <c r="N7" s="146">
        <v>71.635140000000007</v>
      </c>
      <c r="O7" s="148">
        <v>132</v>
      </c>
      <c r="P7" s="158" t="s">
        <v>581</v>
      </c>
      <c r="Q7" s="36"/>
      <c r="R7" s="36"/>
      <c r="S7" s="36">
        <v>999547</v>
      </c>
      <c r="T7" s="149">
        <v>45047</v>
      </c>
      <c r="U7" s="65"/>
      <c r="V7" s="36"/>
      <c r="W7" s="65">
        <v>449567</v>
      </c>
      <c r="X7" s="65"/>
      <c r="Y7" s="36"/>
      <c r="Z7" s="36">
        <v>0</v>
      </c>
      <c r="AA7" s="65"/>
      <c r="AB7" s="36"/>
      <c r="AC7" s="65">
        <v>999547</v>
      </c>
      <c r="AD7" s="165" t="s">
        <v>224</v>
      </c>
      <c r="AE7" s="165"/>
      <c r="AF7" s="105"/>
      <c r="AG7" s="105"/>
    </row>
    <row r="8" spans="1:33" ht="80.099999999999994" customHeight="1" x14ac:dyDescent="0.25">
      <c r="A8" s="36">
        <v>3</v>
      </c>
      <c r="B8" s="111" t="s">
        <v>582</v>
      </c>
      <c r="C8" s="71" t="s">
        <v>39</v>
      </c>
      <c r="D8" s="36" t="s">
        <v>65</v>
      </c>
      <c r="E8" s="71" t="s">
        <v>66</v>
      </c>
      <c r="F8" s="71" t="s">
        <v>895</v>
      </c>
      <c r="G8" s="145">
        <v>65</v>
      </c>
      <c r="H8" s="145">
        <v>25</v>
      </c>
      <c r="I8" s="146">
        <v>14</v>
      </c>
      <c r="J8" s="36" t="s">
        <v>903</v>
      </c>
      <c r="K8" s="147" t="s">
        <v>583</v>
      </c>
      <c r="L8" s="146" t="s">
        <v>580</v>
      </c>
      <c r="M8" s="146">
        <v>33.912709999999997</v>
      </c>
      <c r="N8" s="146">
        <v>71.876159999999999</v>
      </c>
      <c r="O8" s="148">
        <v>130</v>
      </c>
      <c r="P8" s="158" t="s">
        <v>584</v>
      </c>
      <c r="Q8" s="36"/>
      <c r="R8" s="36"/>
      <c r="S8" s="36">
        <v>762370</v>
      </c>
      <c r="T8" s="149">
        <v>44475</v>
      </c>
      <c r="U8" s="65"/>
      <c r="V8" s="36"/>
      <c r="W8" s="65">
        <v>0</v>
      </c>
      <c r="X8" s="65"/>
      <c r="Y8" s="36"/>
      <c r="Z8" s="36">
        <v>0</v>
      </c>
      <c r="AA8" s="65"/>
      <c r="AB8" s="36"/>
      <c r="AC8" s="36">
        <v>762370</v>
      </c>
      <c r="AD8" s="165" t="s">
        <v>224</v>
      </c>
      <c r="AE8" s="165"/>
      <c r="AF8" s="105"/>
      <c r="AG8" s="105"/>
    </row>
    <row r="9" spans="1:33" ht="80.099999999999994" customHeight="1" x14ac:dyDescent="0.25">
      <c r="A9" s="71">
        <v>4</v>
      </c>
      <c r="B9" s="75" t="s">
        <v>170</v>
      </c>
      <c r="C9" s="71" t="s">
        <v>39</v>
      </c>
      <c r="D9" s="71" t="s">
        <v>150</v>
      </c>
      <c r="E9" s="71" t="s">
        <v>197</v>
      </c>
      <c r="F9" s="70" t="s">
        <v>198</v>
      </c>
      <c r="G9" s="150">
        <v>32</v>
      </c>
      <c r="H9" s="150">
        <v>80</v>
      </c>
      <c r="I9" s="150">
        <v>14</v>
      </c>
      <c r="J9" s="150" t="s">
        <v>904</v>
      </c>
      <c r="K9" s="71" t="s">
        <v>171</v>
      </c>
      <c r="L9" s="75" t="s">
        <v>172</v>
      </c>
      <c r="M9" s="71">
        <v>33.517180400000001</v>
      </c>
      <c r="N9" s="71">
        <v>71.606683000000004</v>
      </c>
      <c r="O9" s="71">
        <v>115</v>
      </c>
      <c r="P9" s="151" t="s">
        <v>173</v>
      </c>
      <c r="Q9" s="71"/>
      <c r="R9" s="71"/>
      <c r="S9" s="71">
        <v>1800000</v>
      </c>
      <c r="T9" s="152" t="s">
        <v>174</v>
      </c>
      <c r="U9" s="71"/>
      <c r="V9" s="71"/>
      <c r="W9" s="71">
        <v>0</v>
      </c>
      <c r="X9" s="71"/>
      <c r="Y9" s="71"/>
      <c r="Z9" s="71">
        <v>0</v>
      </c>
      <c r="AA9" s="71"/>
      <c r="AB9" s="71"/>
      <c r="AC9" s="71">
        <v>1800000</v>
      </c>
      <c r="AD9" s="153" t="s">
        <v>68</v>
      </c>
      <c r="AE9" s="153"/>
      <c r="AF9" s="105"/>
      <c r="AG9" s="105"/>
    </row>
    <row r="10" spans="1:33" ht="80.099999999999994" customHeight="1" x14ac:dyDescent="0.25">
      <c r="A10" s="159">
        <v>5</v>
      </c>
      <c r="B10" s="75" t="s">
        <v>175</v>
      </c>
      <c r="C10" s="71" t="s">
        <v>39</v>
      </c>
      <c r="D10" s="71" t="s">
        <v>150</v>
      </c>
      <c r="E10" s="71" t="s">
        <v>197</v>
      </c>
      <c r="F10" s="72" t="s">
        <v>205</v>
      </c>
      <c r="G10" s="150">
        <v>32</v>
      </c>
      <c r="H10" s="150">
        <v>80</v>
      </c>
      <c r="I10" s="150">
        <v>6</v>
      </c>
      <c r="J10" s="150" t="s">
        <v>905</v>
      </c>
      <c r="K10" s="71" t="s">
        <v>176</v>
      </c>
      <c r="L10" s="75" t="s">
        <v>172</v>
      </c>
      <c r="M10" s="71">
        <v>33.659112999999998</v>
      </c>
      <c r="N10" s="71">
        <v>71.908023</v>
      </c>
      <c r="O10" s="71">
        <v>245</v>
      </c>
      <c r="P10" s="160">
        <v>9380010018150</v>
      </c>
      <c r="Q10" s="71"/>
      <c r="R10" s="71"/>
      <c r="S10" s="71">
        <v>1800000</v>
      </c>
      <c r="T10" s="152" t="s">
        <v>177</v>
      </c>
      <c r="U10" s="71"/>
      <c r="V10" s="71"/>
      <c r="W10" s="71">
        <v>0</v>
      </c>
      <c r="X10" s="71"/>
      <c r="Y10" s="71"/>
      <c r="Z10" s="71">
        <v>0</v>
      </c>
      <c r="AA10" s="71"/>
      <c r="AB10" s="71"/>
      <c r="AC10" s="71">
        <v>1800000</v>
      </c>
      <c r="AD10" s="153" t="s">
        <v>68</v>
      </c>
      <c r="AE10" s="153"/>
      <c r="AF10" s="105"/>
      <c r="AG10" s="105"/>
    </row>
    <row r="11" spans="1:33" ht="80.099999999999994" customHeight="1" x14ac:dyDescent="0.25">
      <c r="A11" s="159">
        <v>6</v>
      </c>
      <c r="B11" s="75" t="s">
        <v>178</v>
      </c>
      <c r="C11" s="71" t="s">
        <v>39</v>
      </c>
      <c r="D11" s="71" t="s">
        <v>150</v>
      </c>
      <c r="E11" s="71" t="s">
        <v>197</v>
      </c>
      <c r="F11" s="70" t="s">
        <v>205</v>
      </c>
      <c r="G11" s="150">
        <v>32</v>
      </c>
      <c r="H11" s="150">
        <v>80</v>
      </c>
      <c r="I11" s="150">
        <v>6</v>
      </c>
      <c r="J11" s="150" t="s">
        <v>906</v>
      </c>
      <c r="K11" s="71" t="s">
        <v>179</v>
      </c>
      <c r="L11" s="154" t="s">
        <v>180</v>
      </c>
      <c r="M11" s="71">
        <v>33.662179000000002</v>
      </c>
      <c r="N11" s="71">
        <v>71.914676999999998</v>
      </c>
      <c r="O11" s="71">
        <v>265</v>
      </c>
      <c r="P11" s="71"/>
      <c r="Q11" s="71"/>
      <c r="R11" s="71"/>
      <c r="S11" s="71">
        <v>1800000</v>
      </c>
      <c r="T11" s="152" t="s">
        <v>181</v>
      </c>
      <c r="U11" s="71"/>
      <c r="V11" s="71"/>
      <c r="W11" s="71">
        <v>0</v>
      </c>
      <c r="X11" s="71"/>
      <c r="Y11" s="71"/>
      <c r="Z11" s="71">
        <v>0</v>
      </c>
      <c r="AA11" s="71"/>
      <c r="AB11" s="71"/>
      <c r="AC11" s="71">
        <v>1800000</v>
      </c>
      <c r="AD11" s="153" t="s">
        <v>68</v>
      </c>
      <c r="AE11" s="153"/>
      <c r="AF11" s="105"/>
      <c r="AG11" s="105"/>
    </row>
    <row r="12" spans="1:33" ht="80.099999999999994" customHeight="1" x14ac:dyDescent="0.25">
      <c r="A12" s="29">
        <v>7</v>
      </c>
      <c r="B12" s="30" t="s">
        <v>780</v>
      </c>
      <c r="C12" s="31" t="s">
        <v>39</v>
      </c>
      <c r="D12" s="30" t="s">
        <v>77</v>
      </c>
      <c r="E12" s="30" t="s">
        <v>894</v>
      </c>
      <c r="F12" s="30" t="s">
        <v>896</v>
      </c>
      <c r="G12" s="32">
        <v>6</v>
      </c>
      <c r="H12" s="32">
        <v>13</v>
      </c>
      <c r="I12" s="30">
        <v>15</v>
      </c>
      <c r="J12" s="30" t="s">
        <v>365</v>
      </c>
      <c r="K12" s="33" t="s">
        <v>366</v>
      </c>
      <c r="L12" s="30" t="s">
        <v>270</v>
      </c>
      <c r="M12" s="30" t="s">
        <v>367</v>
      </c>
      <c r="N12" s="30" t="s">
        <v>775</v>
      </c>
      <c r="O12" s="34">
        <v>43</v>
      </c>
      <c r="P12" s="114" t="s">
        <v>368</v>
      </c>
      <c r="Q12" s="30"/>
      <c r="R12" s="29"/>
      <c r="S12" s="29">
        <v>996262</v>
      </c>
      <c r="T12" s="41" t="s">
        <v>311</v>
      </c>
      <c r="U12" s="38"/>
      <c r="V12" s="38"/>
      <c r="W12" s="29">
        <v>697383</v>
      </c>
      <c r="X12" s="34"/>
      <c r="Y12" s="34"/>
      <c r="Z12" s="29">
        <v>0</v>
      </c>
      <c r="AA12" s="39"/>
      <c r="AB12" s="44"/>
      <c r="AC12" s="29">
        <v>996262</v>
      </c>
      <c r="AD12" s="153" t="s">
        <v>68</v>
      </c>
      <c r="AE12" s="153"/>
      <c r="AF12" s="105"/>
      <c r="AG12" s="105"/>
    </row>
    <row r="13" spans="1:33" ht="80.099999999999994" customHeight="1" x14ac:dyDescent="0.25">
      <c r="A13" s="29">
        <v>8</v>
      </c>
      <c r="B13" s="30" t="s">
        <v>369</v>
      </c>
      <c r="C13" s="31" t="s">
        <v>39</v>
      </c>
      <c r="D13" s="30" t="s">
        <v>77</v>
      </c>
      <c r="E13" s="30" t="s">
        <v>894</v>
      </c>
      <c r="F13" s="30" t="s">
        <v>897</v>
      </c>
      <c r="G13" s="32">
        <v>6</v>
      </c>
      <c r="H13" s="32">
        <v>13</v>
      </c>
      <c r="I13" s="30">
        <v>15</v>
      </c>
      <c r="J13" s="30" t="s">
        <v>365</v>
      </c>
      <c r="K13" s="33" t="s">
        <v>366</v>
      </c>
      <c r="L13" s="30" t="s">
        <v>629</v>
      </c>
      <c r="M13" s="30" t="s">
        <v>370</v>
      </c>
      <c r="N13" s="30" t="s">
        <v>776</v>
      </c>
      <c r="O13" s="34">
        <v>43</v>
      </c>
      <c r="P13" s="114" t="s">
        <v>368</v>
      </c>
      <c r="Q13" s="30"/>
      <c r="R13" s="29"/>
      <c r="S13" s="29">
        <v>993286</v>
      </c>
      <c r="T13" s="41" t="s">
        <v>311</v>
      </c>
      <c r="U13" s="38"/>
      <c r="V13" s="38"/>
      <c r="W13" s="161">
        <f>U13*0.7</f>
        <v>0</v>
      </c>
      <c r="X13" s="34"/>
      <c r="Y13" s="34"/>
      <c r="Z13" s="29">
        <v>0</v>
      </c>
      <c r="AA13" s="39"/>
      <c r="AB13" s="44"/>
      <c r="AC13" s="29">
        <v>993286</v>
      </c>
      <c r="AD13" s="153" t="s">
        <v>68</v>
      </c>
      <c r="AE13" s="153"/>
      <c r="AF13" s="105"/>
      <c r="AG13" s="105"/>
    </row>
    <row r="14" spans="1:33" ht="80.099999999999994" customHeight="1" x14ac:dyDescent="0.25">
      <c r="A14" s="29">
        <v>9</v>
      </c>
      <c r="B14" s="30" t="s">
        <v>371</v>
      </c>
      <c r="C14" s="31" t="s">
        <v>39</v>
      </c>
      <c r="D14" s="30" t="s">
        <v>77</v>
      </c>
      <c r="E14" s="30" t="s">
        <v>894</v>
      </c>
      <c r="F14" s="30" t="s">
        <v>898</v>
      </c>
      <c r="G14" s="32">
        <v>6</v>
      </c>
      <c r="H14" s="32">
        <v>13</v>
      </c>
      <c r="I14" s="30">
        <v>9</v>
      </c>
      <c r="J14" s="30" t="s">
        <v>365</v>
      </c>
      <c r="K14" s="33" t="s">
        <v>366</v>
      </c>
      <c r="L14" s="30" t="s">
        <v>634</v>
      </c>
      <c r="M14" s="30" t="s">
        <v>372</v>
      </c>
      <c r="N14" s="30" t="s">
        <v>777</v>
      </c>
      <c r="O14" s="34">
        <v>42</v>
      </c>
      <c r="P14" s="114" t="s">
        <v>368</v>
      </c>
      <c r="Q14" s="30"/>
      <c r="R14" s="29"/>
      <c r="S14" s="29">
        <v>999263</v>
      </c>
      <c r="T14" s="41" t="s">
        <v>778</v>
      </c>
      <c r="U14" s="38"/>
      <c r="V14" s="38"/>
      <c r="W14" s="29">
        <v>699484</v>
      </c>
      <c r="X14" s="34"/>
      <c r="Y14" s="34"/>
      <c r="Z14" s="29"/>
      <c r="AA14" s="39"/>
      <c r="AB14" s="44"/>
      <c r="AC14" s="29">
        <v>999263</v>
      </c>
      <c r="AD14" s="153" t="s">
        <v>68</v>
      </c>
      <c r="AE14" s="153"/>
      <c r="AF14" s="105"/>
      <c r="AG14" s="105"/>
    </row>
    <row r="15" spans="1:33" ht="80.099999999999994" customHeight="1" x14ac:dyDescent="0.25">
      <c r="A15" s="29">
        <v>10</v>
      </c>
      <c r="B15" s="30" t="s">
        <v>373</v>
      </c>
      <c r="C15" s="31" t="s">
        <v>39</v>
      </c>
      <c r="D15" s="30" t="s">
        <v>77</v>
      </c>
      <c r="E15" s="30" t="s">
        <v>894</v>
      </c>
      <c r="F15" s="30" t="s">
        <v>86</v>
      </c>
      <c r="G15" s="32">
        <v>6</v>
      </c>
      <c r="H15" s="32">
        <v>15</v>
      </c>
      <c r="I15" s="30">
        <v>7</v>
      </c>
      <c r="J15" s="30" t="s">
        <v>374</v>
      </c>
      <c r="K15" s="33" t="s">
        <v>375</v>
      </c>
      <c r="L15" s="30" t="s">
        <v>281</v>
      </c>
      <c r="M15" s="30" t="s">
        <v>376</v>
      </c>
      <c r="N15" s="30" t="s">
        <v>779</v>
      </c>
      <c r="O15" s="34">
        <v>40</v>
      </c>
      <c r="P15" s="114">
        <v>55610081001101</v>
      </c>
      <c r="Q15" s="30"/>
      <c r="R15" s="29"/>
      <c r="S15" s="29">
        <v>848415</v>
      </c>
      <c r="T15" s="41" t="s">
        <v>377</v>
      </c>
      <c r="U15" s="38"/>
      <c r="V15" s="38"/>
      <c r="W15" s="29">
        <v>763574</v>
      </c>
      <c r="X15" s="34"/>
      <c r="Y15" s="34"/>
      <c r="Z15" s="29"/>
      <c r="AA15" s="39"/>
      <c r="AB15" s="32"/>
      <c r="AC15" s="29">
        <v>848415</v>
      </c>
      <c r="AD15" s="153" t="s">
        <v>68</v>
      </c>
      <c r="AE15" s="153"/>
      <c r="AF15" s="105"/>
      <c r="AG15" s="105"/>
    </row>
    <row r="16" spans="1:33" ht="80.099999999999994" customHeight="1" x14ac:dyDescent="0.25">
      <c r="A16" s="29">
        <v>11</v>
      </c>
      <c r="B16" s="30" t="s">
        <v>395</v>
      </c>
      <c r="C16" s="31" t="s">
        <v>39</v>
      </c>
      <c r="D16" s="30" t="s">
        <v>77</v>
      </c>
      <c r="E16" s="30" t="s">
        <v>894</v>
      </c>
      <c r="F16" s="30" t="s">
        <v>899</v>
      </c>
      <c r="G16" s="32">
        <v>6</v>
      </c>
      <c r="H16" s="32">
        <v>13</v>
      </c>
      <c r="I16" s="30">
        <v>10</v>
      </c>
      <c r="J16" s="30" t="s">
        <v>397</v>
      </c>
      <c r="K16" s="33" t="s">
        <v>398</v>
      </c>
      <c r="L16" s="30" t="s">
        <v>285</v>
      </c>
      <c r="M16" s="30" t="s">
        <v>399</v>
      </c>
      <c r="N16" s="30" t="s">
        <v>400</v>
      </c>
      <c r="O16" s="34">
        <v>30</v>
      </c>
      <c r="P16" s="114" t="s">
        <v>401</v>
      </c>
      <c r="Q16" s="30"/>
      <c r="R16" s="29"/>
      <c r="S16" s="29">
        <v>742384</v>
      </c>
      <c r="T16" s="41" t="s">
        <v>238</v>
      </c>
      <c r="U16" s="38"/>
      <c r="V16" s="38"/>
      <c r="W16" s="29">
        <v>663168</v>
      </c>
      <c r="X16" s="34"/>
      <c r="Y16" s="34"/>
      <c r="Z16" s="29">
        <v>189476</v>
      </c>
      <c r="AA16" s="39"/>
      <c r="AB16" s="44"/>
      <c r="AC16" s="29">
        <v>742384</v>
      </c>
      <c r="AD16" s="153" t="s">
        <v>68</v>
      </c>
      <c r="AE16" s="153"/>
      <c r="AF16" s="105"/>
      <c r="AG16" s="105"/>
    </row>
    <row r="17" spans="1:33" ht="80.099999999999994" customHeight="1" x14ac:dyDescent="0.25">
      <c r="A17" s="29">
        <v>12</v>
      </c>
      <c r="B17" s="30" t="s">
        <v>402</v>
      </c>
      <c r="C17" s="31" t="s">
        <v>39</v>
      </c>
      <c r="D17" s="30" t="s">
        <v>77</v>
      </c>
      <c r="E17" s="30" t="s">
        <v>894</v>
      </c>
      <c r="F17" s="30" t="s">
        <v>100</v>
      </c>
      <c r="G17" s="32">
        <v>7</v>
      </c>
      <c r="H17" s="32">
        <v>16</v>
      </c>
      <c r="I17" s="30">
        <v>15</v>
      </c>
      <c r="J17" s="30" t="s">
        <v>403</v>
      </c>
      <c r="K17" s="33" t="s">
        <v>404</v>
      </c>
      <c r="L17" s="30" t="s">
        <v>644</v>
      </c>
      <c r="M17" s="30" t="s">
        <v>405</v>
      </c>
      <c r="N17" s="30" t="s">
        <v>406</v>
      </c>
      <c r="O17" s="34">
        <v>35</v>
      </c>
      <c r="P17" s="114" t="s">
        <v>407</v>
      </c>
      <c r="Q17" s="30"/>
      <c r="R17" s="29"/>
      <c r="S17" s="29">
        <v>782646</v>
      </c>
      <c r="T17" s="41" t="s">
        <v>408</v>
      </c>
      <c r="U17" s="38"/>
      <c r="V17" s="38"/>
      <c r="W17" s="29">
        <v>547852</v>
      </c>
      <c r="X17" s="34"/>
      <c r="Y17" s="34"/>
      <c r="Z17" s="29">
        <v>156529</v>
      </c>
      <c r="AA17" s="39"/>
      <c r="AB17" s="32"/>
      <c r="AC17" s="29">
        <v>782646</v>
      </c>
      <c r="AD17" s="153" t="s">
        <v>68</v>
      </c>
      <c r="AE17" s="153"/>
      <c r="AF17" s="105"/>
      <c r="AG17" s="105"/>
    </row>
    <row r="18" spans="1:33" ht="80.099999999999994" customHeight="1" x14ac:dyDescent="0.25">
      <c r="A18" s="29">
        <v>13</v>
      </c>
      <c r="B18" s="30" t="s">
        <v>409</v>
      </c>
      <c r="C18" s="31" t="s">
        <v>39</v>
      </c>
      <c r="D18" s="30" t="s">
        <v>77</v>
      </c>
      <c r="E18" s="30" t="s">
        <v>894</v>
      </c>
      <c r="F18" s="30" t="s">
        <v>900</v>
      </c>
      <c r="G18" s="32">
        <v>7</v>
      </c>
      <c r="H18" s="32">
        <v>16</v>
      </c>
      <c r="I18" s="30">
        <v>9</v>
      </c>
      <c r="J18" s="30" t="s">
        <v>226</v>
      </c>
      <c r="K18" s="33" t="s">
        <v>227</v>
      </c>
      <c r="L18" s="30" t="s">
        <v>264</v>
      </c>
      <c r="M18" s="30" t="s">
        <v>410</v>
      </c>
      <c r="N18" s="30">
        <v>71.772558000000004</v>
      </c>
      <c r="O18" s="34">
        <v>40</v>
      </c>
      <c r="P18" s="114" t="s">
        <v>283</v>
      </c>
      <c r="Q18" s="30"/>
      <c r="R18" s="29"/>
      <c r="S18" s="29">
        <v>999700</v>
      </c>
      <c r="T18" s="41" t="s">
        <v>238</v>
      </c>
      <c r="U18" s="38"/>
      <c r="V18" s="38"/>
      <c r="W18" s="29"/>
      <c r="X18" s="34"/>
      <c r="Y18" s="34"/>
      <c r="Z18" s="43"/>
      <c r="AA18" s="39"/>
      <c r="AB18" s="44"/>
      <c r="AC18" s="29">
        <v>999700</v>
      </c>
      <c r="AD18" s="153" t="s">
        <v>68</v>
      </c>
      <c r="AE18" s="153"/>
      <c r="AF18" s="105"/>
      <c r="AG18" s="105"/>
    </row>
    <row r="19" spans="1:33" ht="80.099999999999994" customHeight="1" x14ac:dyDescent="0.25">
      <c r="A19" s="29">
        <v>14</v>
      </c>
      <c r="B19" s="30" t="s">
        <v>411</v>
      </c>
      <c r="C19" s="31" t="s">
        <v>39</v>
      </c>
      <c r="D19" s="30" t="s">
        <v>77</v>
      </c>
      <c r="E19" s="30" t="s">
        <v>894</v>
      </c>
      <c r="F19" s="30" t="s">
        <v>901</v>
      </c>
      <c r="G19" s="32">
        <v>7</v>
      </c>
      <c r="H19" s="32">
        <v>16</v>
      </c>
      <c r="I19" s="30">
        <v>10</v>
      </c>
      <c r="J19" s="30" t="s">
        <v>412</v>
      </c>
      <c r="K19" s="33" t="s">
        <v>413</v>
      </c>
      <c r="L19" s="30" t="s">
        <v>264</v>
      </c>
      <c r="M19" s="30" t="s">
        <v>414</v>
      </c>
      <c r="N19" s="30" t="s">
        <v>415</v>
      </c>
      <c r="O19" s="34">
        <v>34</v>
      </c>
      <c r="P19" s="114" t="s">
        <v>416</v>
      </c>
      <c r="Q19" s="30"/>
      <c r="R19" s="29"/>
      <c r="S19" s="29">
        <v>999027</v>
      </c>
      <c r="T19" s="41" t="s">
        <v>417</v>
      </c>
      <c r="U19" s="38"/>
      <c r="V19" s="38"/>
      <c r="W19" s="29">
        <v>399611</v>
      </c>
      <c r="X19" s="34"/>
      <c r="Y19" s="34"/>
      <c r="Z19" s="29">
        <v>299708</v>
      </c>
      <c r="AA19" s="39"/>
      <c r="AB19" s="44"/>
      <c r="AC19" s="29">
        <v>999027</v>
      </c>
      <c r="AD19" s="153" t="s">
        <v>68</v>
      </c>
      <c r="AE19" s="153"/>
      <c r="AF19" s="105"/>
      <c r="AG19" s="105"/>
    </row>
    <row r="20" spans="1:33" ht="80.099999999999994" customHeight="1" x14ac:dyDescent="0.25">
      <c r="A20" s="29">
        <v>15</v>
      </c>
      <c r="B20" s="29" t="s">
        <v>867</v>
      </c>
      <c r="C20" s="29" t="s">
        <v>39</v>
      </c>
      <c r="D20" s="39" t="s">
        <v>106</v>
      </c>
      <c r="E20" s="40" t="s">
        <v>107</v>
      </c>
      <c r="F20" s="29" t="s">
        <v>110</v>
      </c>
      <c r="G20" s="43">
        <v>6</v>
      </c>
      <c r="H20" s="43">
        <v>4</v>
      </c>
      <c r="I20" s="31">
        <v>5</v>
      </c>
      <c r="J20" s="40" t="s">
        <v>868</v>
      </c>
      <c r="K20" s="31">
        <v>3432327416</v>
      </c>
      <c r="L20" s="29" t="s">
        <v>110</v>
      </c>
      <c r="M20" s="119">
        <v>34.764499999999998</v>
      </c>
      <c r="N20" s="119">
        <v>72.267399999999995</v>
      </c>
      <c r="O20" s="40">
        <v>29</v>
      </c>
      <c r="P20" s="60" t="s">
        <v>472</v>
      </c>
      <c r="Q20" s="29"/>
      <c r="R20" s="60"/>
      <c r="S20" s="29">
        <v>1250458</v>
      </c>
      <c r="T20" s="53">
        <v>44642</v>
      </c>
      <c r="U20" s="29"/>
      <c r="V20" s="40"/>
      <c r="W20" s="43">
        <v>689889</v>
      </c>
      <c r="X20" s="88"/>
      <c r="Y20" s="54"/>
      <c r="Z20" s="43">
        <v>495184</v>
      </c>
      <c r="AA20" s="31"/>
      <c r="AB20" s="31"/>
      <c r="AC20" s="29">
        <v>1250458</v>
      </c>
      <c r="AD20" s="162" t="s">
        <v>546</v>
      </c>
      <c r="AE20" s="162"/>
      <c r="AF20" s="105"/>
      <c r="AG20" s="105"/>
    </row>
    <row r="21" spans="1:33" ht="80.099999999999994" customHeight="1" x14ac:dyDescent="0.25">
      <c r="A21" s="29">
        <v>16</v>
      </c>
      <c r="B21" s="29" t="s">
        <v>536</v>
      </c>
      <c r="C21" s="29" t="s">
        <v>39</v>
      </c>
      <c r="D21" s="39" t="s">
        <v>106</v>
      </c>
      <c r="E21" s="40" t="s">
        <v>107</v>
      </c>
      <c r="F21" s="29" t="s">
        <v>115</v>
      </c>
      <c r="G21" s="43">
        <v>6</v>
      </c>
      <c r="H21" s="43">
        <v>4</v>
      </c>
      <c r="I21" s="43">
        <v>8</v>
      </c>
      <c r="J21" s="43" t="s">
        <v>537</v>
      </c>
      <c r="K21" s="43">
        <v>3415067040</v>
      </c>
      <c r="L21" s="29" t="s">
        <v>115</v>
      </c>
      <c r="M21" s="119">
        <v>34.774196000000003</v>
      </c>
      <c r="N21" s="119">
        <v>72.181849999999997</v>
      </c>
      <c r="O21" s="43">
        <v>45</v>
      </c>
      <c r="P21" s="31" t="s">
        <v>473</v>
      </c>
      <c r="Q21" s="29"/>
      <c r="R21" s="31"/>
      <c r="S21" s="54">
        <v>2018146</v>
      </c>
      <c r="T21" s="53">
        <v>44634</v>
      </c>
      <c r="U21" s="29"/>
      <c r="V21" s="40"/>
      <c r="W21" s="43">
        <v>1413184</v>
      </c>
      <c r="X21" s="43"/>
      <c r="Y21" s="54"/>
      <c r="Z21" s="43">
        <v>404750</v>
      </c>
      <c r="AA21" s="31"/>
      <c r="AB21" s="31"/>
      <c r="AC21" s="54">
        <v>2018146</v>
      </c>
      <c r="AD21" s="162" t="s">
        <v>883</v>
      </c>
      <c r="AE21" s="162"/>
      <c r="AF21" s="105"/>
      <c r="AG21" s="105"/>
    </row>
    <row r="22" spans="1:33" ht="80.099999999999994" customHeight="1" x14ac:dyDescent="0.25">
      <c r="A22" s="29">
        <v>17</v>
      </c>
      <c r="B22" s="29" t="s">
        <v>869</v>
      </c>
      <c r="C22" s="29" t="s">
        <v>39</v>
      </c>
      <c r="D22" s="39" t="s">
        <v>106</v>
      </c>
      <c r="E22" s="40" t="s">
        <v>107</v>
      </c>
      <c r="F22" s="29" t="s">
        <v>870</v>
      </c>
      <c r="G22" s="43">
        <v>6</v>
      </c>
      <c r="H22" s="43">
        <v>4</v>
      </c>
      <c r="I22" s="43">
        <v>8</v>
      </c>
      <c r="J22" s="43" t="s">
        <v>139</v>
      </c>
      <c r="K22" s="31">
        <v>3432327416</v>
      </c>
      <c r="L22" s="29" t="s">
        <v>870</v>
      </c>
      <c r="M22" s="43">
        <v>34.474742999999997</v>
      </c>
      <c r="N22" s="43">
        <v>72.1537218</v>
      </c>
      <c r="O22" s="43">
        <v>28</v>
      </c>
      <c r="P22" s="60" t="s">
        <v>472</v>
      </c>
      <c r="Q22" s="29"/>
      <c r="R22" s="60"/>
      <c r="S22" s="54">
        <v>869047</v>
      </c>
      <c r="T22" s="53">
        <v>44642</v>
      </c>
      <c r="U22" s="29"/>
      <c r="V22" s="40"/>
      <c r="W22" s="43">
        <v>608543</v>
      </c>
      <c r="X22" s="43"/>
      <c r="Y22" s="54"/>
      <c r="Z22" s="43">
        <v>437864</v>
      </c>
      <c r="AA22" s="32"/>
      <c r="AB22" s="32"/>
      <c r="AC22" s="54">
        <v>869047</v>
      </c>
      <c r="AD22" s="162" t="s">
        <v>546</v>
      </c>
      <c r="AE22" s="162"/>
      <c r="AF22" s="105"/>
      <c r="AG22" s="105"/>
    </row>
    <row r="23" spans="1:33" ht="80.099999999999994" customHeight="1" x14ac:dyDescent="0.25">
      <c r="A23" s="29">
        <v>18</v>
      </c>
      <c r="B23" s="29" t="s">
        <v>871</v>
      </c>
      <c r="C23" s="29" t="s">
        <v>39</v>
      </c>
      <c r="D23" s="39" t="s">
        <v>106</v>
      </c>
      <c r="E23" s="29" t="s">
        <v>142</v>
      </c>
      <c r="F23" s="29" t="s">
        <v>470</v>
      </c>
      <c r="G23" s="43">
        <v>9</v>
      </c>
      <c r="H23" s="43">
        <v>4</v>
      </c>
      <c r="I23" s="43">
        <v>8</v>
      </c>
      <c r="J23" s="43" t="s">
        <v>471</v>
      </c>
      <c r="K23" s="43">
        <v>3469255233</v>
      </c>
      <c r="L23" s="29" t="s">
        <v>470</v>
      </c>
      <c r="M23" s="43">
        <v>34.946649999999998</v>
      </c>
      <c r="N23" s="43">
        <v>72.419920000000005</v>
      </c>
      <c r="O23" s="43">
        <v>50.98</v>
      </c>
      <c r="P23" s="31">
        <v>71301000002802</v>
      </c>
      <c r="Q23" s="29"/>
      <c r="R23" s="31"/>
      <c r="S23" s="29">
        <v>2979279</v>
      </c>
      <c r="T23" s="53">
        <v>44726</v>
      </c>
      <c r="U23" s="29"/>
      <c r="V23" s="40"/>
      <c r="W23" s="29">
        <v>2681308</v>
      </c>
      <c r="X23" s="43"/>
      <c r="Y23" s="54"/>
      <c r="Z23" s="43">
        <v>288765</v>
      </c>
      <c r="AA23" s="29"/>
      <c r="AB23" s="29"/>
      <c r="AC23" s="29">
        <v>2979279</v>
      </c>
      <c r="AD23" s="162" t="s">
        <v>546</v>
      </c>
      <c r="AE23" s="162"/>
      <c r="AF23" s="105"/>
      <c r="AG23" s="105"/>
    </row>
    <row r="24" spans="1:33" ht="80.099999999999994" customHeight="1" x14ac:dyDescent="0.25">
      <c r="A24" s="29">
        <v>19</v>
      </c>
      <c r="B24" s="29" t="s">
        <v>538</v>
      </c>
      <c r="C24" s="29" t="s">
        <v>39</v>
      </c>
      <c r="D24" s="39" t="s">
        <v>106</v>
      </c>
      <c r="E24" s="40" t="s">
        <v>142</v>
      </c>
      <c r="F24" s="43" t="s">
        <v>470</v>
      </c>
      <c r="G24" s="31">
        <v>9</v>
      </c>
      <c r="H24" s="31">
        <v>4</v>
      </c>
      <c r="I24" s="43">
        <v>6</v>
      </c>
      <c r="J24" s="43" t="s">
        <v>471</v>
      </c>
      <c r="K24" s="43">
        <v>3469255233</v>
      </c>
      <c r="L24" s="43" t="s">
        <v>470</v>
      </c>
      <c r="M24" s="119">
        <v>34.948540000000001</v>
      </c>
      <c r="N24" s="119">
        <v>72.424350000000004</v>
      </c>
      <c r="O24" s="43">
        <v>34.590000000000003</v>
      </c>
      <c r="P24" s="31">
        <v>71301000002802</v>
      </c>
      <c r="Q24" s="29"/>
      <c r="R24" s="31"/>
      <c r="S24" s="29">
        <v>2907258</v>
      </c>
      <c r="T24" s="53">
        <v>44726</v>
      </c>
      <c r="U24" s="29"/>
      <c r="V24" s="40"/>
      <c r="W24" s="29">
        <v>2615883</v>
      </c>
      <c r="X24" s="43"/>
      <c r="Y24" s="54"/>
      <c r="Z24" s="43">
        <v>290785</v>
      </c>
      <c r="AA24" s="29"/>
      <c r="AB24" s="29"/>
      <c r="AC24" s="29">
        <v>2907258</v>
      </c>
      <c r="AD24" s="162" t="s">
        <v>546</v>
      </c>
      <c r="AE24" s="162"/>
      <c r="AF24" s="105"/>
      <c r="AG24" s="105"/>
    </row>
    <row r="25" spans="1:33" ht="80.099999999999994" customHeight="1" x14ac:dyDescent="0.25">
      <c r="A25" s="29">
        <v>20</v>
      </c>
      <c r="B25" s="29" t="s">
        <v>872</v>
      </c>
      <c r="C25" s="29" t="s">
        <v>39</v>
      </c>
      <c r="D25" s="39" t="s">
        <v>106</v>
      </c>
      <c r="E25" s="43" t="s">
        <v>107</v>
      </c>
      <c r="F25" s="43" t="s">
        <v>140</v>
      </c>
      <c r="G25" s="43">
        <v>6</v>
      </c>
      <c r="H25" s="43">
        <v>4</v>
      </c>
      <c r="I25" s="43">
        <v>8</v>
      </c>
      <c r="J25" s="43" t="s">
        <v>141</v>
      </c>
      <c r="K25" s="43">
        <v>3469409425</v>
      </c>
      <c r="L25" s="43" t="s">
        <v>140</v>
      </c>
      <c r="M25" s="43">
        <v>34.374744999999997</v>
      </c>
      <c r="N25" s="43">
        <v>72.253720999999999</v>
      </c>
      <c r="O25" s="43">
        <v>80</v>
      </c>
      <c r="P25" s="31">
        <v>10977900124303</v>
      </c>
      <c r="Q25" s="29"/>
      <c r="R25" s="31"/>
      <c r="S25" s="29">
        <v>2616574</v>
      </c>
      <c r="T25" s="53">
        <v>44706</v>
      </c>
      <c r="U25" s="29"/>
      <c r="V25" s="43"/>
      <c r="W25" s="43">
        <v>1830186</v>
      </c>
      <c r="X25" s="43"/>
      <c r="Y25" s="54"/>
      <c r="Z25" s="43">
        <v>523644</v>
      </c>
      <c r="AA25" s="29"/>
      <c r="AB25" s="43"/>
      <c r="AC25" s="29">
        <v>2616574</v>
      </c>
      <c r="AD25" s="162" t="s">
        <v>546</v>
      </c>
      <c r="AE25" s="162"/>
      <c r="AF25" s="105"/>
      <c r="AG25" s="105"/>
    </row>
    <row r="26" spans="1:33" ht="80.099999999999994" customHeight="1" x14ac:dyDescent="0.25">
      <c r="A26" s="29">
        <v>21</v>
      </c>
      <c r="B26" s="29" t="s">
        <v>873</v>
      </c>
      <c r="C26" s="29" t="s">
        <v>39</v>
      </c>
      <c r="D26" s="39" t="s">
        <v>106</v>
      </c>
      <c r="E26" s="43" t="s">
        <v>107</v>
      </c>
      <c r="F26" s="43" t="s">
        <v>140</v>
      </c>
      <c r="G26" s="43">
        <v>6</v>
      </c>
      <c r="H26" s="43">
        <v>4</v>
      </c>
      <c r="I26" s="43">
        <v>10</v>
      </c>
      <c r="J26" s="43" t="s">
        <v>874</v>
      </c>
      <c r="K26" s="43">
        <v>3428235064</v>
      </c>
      <c r="L26" s="43" t="s">
        <v>140</v>
      </c>
      <c r="M26" s="43">
        <v>34.272655</v>
      </c>
      <c r="N26" s="43">
        <v>72.454087999999999</v>
      </c>
      <c r="O26" s="43">
        <v>28</v>
      </c>
      <c r="P26" s="31"/>
      <c r="Q26" s="29"/>
      <c r="R26" s="31"/>
      <c r="S26" s="29">
        <v>2975342</v>
      </c>
      <c r="T26" s="53">
        <v>44706</v>
      </c>
      <c r="U26" s="29"/>
      <c r="V26" s="43"/>
      <c r="W26" s="43">
        <v>2082829</v>
      </c>
      <c r="X26" s="43"/>
      <c r="Y26" s="54"/>
      <c r="Z26" s="43">
        <v>595270</v>
      </c>
      <c r="AA26" s="29"/>
      <c r="AB26" s="43"/>
      <c r="AC26" s="29">
        <v>2975342</v>
      </c>
      <c r="AD26" s="162" t="s">
        <v>546</v>
      </c>
      <c r="AE26" s="162"/>
      <c r="AF26" s="105"/>
      <c r="AG26" s="105"/>
    </row>
    <row r="27" spans="1:33" ht="80.099999999999994" customHeight="1" x14ac:dyDescent="0.25">
      <c r="A27" s="29">
        <v>22</v>
      </c>
      <c r="B27" s="29" t="s">
        <v>875</v>
      </c>
      <c r="C27" s="29" t="s">
        <v>39</v>
      </c>
      <c r="D27" s="39" t="s">
        <v>106</v>
      </c>
      <c r="E27" s="43" t="s">
        <v>107</v>
      </c>
      <c r="F27" s="43" t="s">
        <v>140</v>
      </c>
      <c r="G27" s="43">
        <v>6</v>
      </c>
      <c r="H27" s="43">
        <v>4</v>
      </c>
      <c r="I27" s="43">
        <v>9</v>
      </c>
      <c r="J27" s="43" t="s">
        <v>127</v>
      </c>
      <c r="K27" s="43">
        <v>3463101200</v>
      </c>
      <c r="L27" s="43" t="s">
        <v>140</v>
      </c>
      <c r="M27" s="43">
        <v>34.474742999999997</v>
      </c>
      <c r="N27" s="43">
        <v>72.153722000000002</v>
      </c>
      <c r="O27" s="43">
        <v>80</v>
      </c>
      <c r="P27" s="163">
        <v>10076276750016</v>
      </c>
      <c r="Q27" s="29"/>
      <c r="R27" s="163"/>
      <c r="S27" s="29">
        <v>2578018</v>
      </c>
      <c r="T27" s="53">
        <v>44706</v>
      </c>
      <c r="U27" s="29"/>
      <c r="V27" s="40"/>
      <c r="W27" s="43">
        <v>1804233</v>
      </c>
      <c r="X27" s="43"/>
      <c r="Y27" s="54"/>
      <c r="Z27" s="43">
        <v>516113</v>
      </c>
      <c r="AA27" s="29"/>
      <c r="AB27" s="43"/>
      <c r="AC27" s="29">
        <v>2578018</v>
      </c>
      <c r="AD27" s="162" t="s">
        <v>546</v>
      </c>
      <c r="AE27" s="162"/>
      <c r="AF27" s="105"/>
      <c r="AG27" s="105"/>
    </row>
    <row r="28" spans="1:33" ht="80.099999999999994" customHeight="1" x14ac:dyDescent="0.25">
      <c r="A28" s="29">
        <v>23</v>
      </c>
      <c r="B28" s="29" t="s">
        <v>876</v>
      </c>
      <c r="C28" s="29" t="s">
        <v>39</v>
      </c>
      <c r="D28" s="39" t="s">
        <v>106</v>
      </c>
      <c r="E28" s="43" t="s">
        <v>107</v>
      </c>
      <c r="F28" s="29" t="s">
        <v>137</v>
      </c>
      <c r="G28" s="43">
        <v>6</v>
      </c>
      <c r="H28" s="43">
        <v>4</v>
      </c>
      <c r="I28" s="43">
        <v>10</v>
      </c>
      <c r="J28" s="43" t="s">
        <v>138</v>
      </c>
      <c r="K28" s="43">
        <v>3447619332</v>
      </c>
      <c r="L28" s="29" t="s">
        <v>137</v>
      </c>
      <c r="M28" s="43">
        <v>34.785789999999999</v>
      </c>
      <c r="N28" s="43">
        <v>72.252609000000007</v>
      </c>
      <c r="O28" s="43">
        <v>28</v>
      </c>
      <c r="P28" s="164">
        <v>10086584530017</v>
      </c>
      <c r="Q28" s="29"/>
      <c r="R28" s="164"/>
      <c r="S28" s="29">
        <v>1233902</v>
      </c>
      <c r="T28" s="53">
        <v>44706</v>
      </c>
      <c r="U28" s="29"/>
      <c r="V28" s="40"/>
      <c r="W28" s="43">
        <v>865001</v>
      </c>
      <c r="X28" s="43"/>
      <c r="Y28" s="54"/>
      <c r="Z28" s="43">
        <v>245709</v>
      </c>
      <c r="AA28" s="29"/>
      <c r="AB28" s="43"/>
      <c r="AC28" s="29">
        <v>1233902</v>
      </c>
      <c r="AD28" s="162" t="s">
        <v>546</v>
      </c>
      <c r="AE28" s="162"/>
      <c r="AF28" s="105"/>
      <c r="AG28" s="105"/>
    </row>
    <row r="29" spans="1:33" ht="80.099999999999994" customHeight="1" x14ac:dyDescent="0.25">
      <c r="A29" s="29">
        <v>24</v>
      </c>
      <c r="B29" s="29" t="s">
        <v>539</v>
      </c>
      <c r="C29" s="29" t="s">
        <v>39</v>
      </c>
      <c r="D29" s="39" t="s">
        <v>106</v>
      </c>
      <c r="E29" s="43" t="s">
        <v>107</v>
      </c>
      <c r="F29" s="29" t="s">
        <v>540</v>
      </c>
      <c r="G29" s="43">
        <v>6</v>
      </c>
      <c r="H29" s="43">
        <v>4</v>
      </c>
      <c r="I29" s="43">
        <v>65</v>
      </c>
      <c r="J29" s="43" t="s">
        <v>541</v>
      </c>
      <c r="K29" s="43">
        <v>3419177927</v>
      </c>
      <c r="L29" s="29" t="s">
        <v>540</v>
      </c>
      <c r="M29" s="43">
        <v>34.768720000000002</v>
      </c>
      <c r="N29" s="43">
        <v>72.247693999999996</v>
      </c>
      <c r="O29" s="43">
        <v>72</v>
      </c>
      <c r="P29" s="43" t="s">
        <v>542</v>
      </c>
      <c r="Q29" s="29"/>
      <c r="R29" s="43"/>
      <c r="S29" s="29">
        <v>2985148</v>
      </c>
      <c r="T29" s="53">
        <v>44734</v>
      </c>
      <c r="U29" s="29"/>
      <c r="V29" s="40"/>
      <c r="W29" s="43">
        <v>2537496</v>
      </c>
      <c r="X29" s="43"/>
      <c r="Y29" s="54"/>
      <c r="Z29" s="43"/>
      <c r="AA29" s="29"/>
      <c r="AB29" s="43"/>
      <c r="AC29" s="29">
        <v>2985148</v>
      </c>
      <c r="AD29" s="162" t="s">
        <v>546</v>
      </c>
      <c r="AE29" s="162"/>
      <c r="AF29" s="105"/>
      <c r="AG29" s="105"/>
    </row>
    <row r="30" spans="1:33" ht="80.099999999999994" customHeight="1" x14ac:dyDescent="0.25">
      <c r="A30" s="29">
        <v>25</v>
      </c>
      <c r="B30" s="29" t="s">
        <v>543</v>
      </c>
      <c r="C30" s="29" t="s">
        <v>39</v>
      </c>
      <c r="D30" s="39" t="s">
        <v>106</v>
      </c>
      <c r="E30" s="43" t="s">
        <v>107</v>
      </c>
      <c r="F30" s="29" t="s">
        <v>140</v>
      </c>
      <c r="G30" s="43">
        <v>6</v>
      </c>
      <c r="H30" s="43">
        <v>4</v>
      </c>
      <c r="I30" s="43">
        <v>76</v>
      </c>
      <c r="J30" s="43" t="s">
        <v>544</v>
      </c>
      <c r="K30" s="43">
        <v>3469409245</v>
      </c>
      <c r="L30" s="29" t="s">
        <v>140</v>
      </c>
      <c r="M30" s="43">
        <v>34.776829999999997</v>
      </c>
      <c r="N30" s="43">
        <v>72.252194000000003</v>
      </c>
      <c r="O30" s="43">
        <v>60</v>
      </c>
      <c r="P30" s="43" t="s">
        <v>545</v>
      </c>
      <c r="Q30" s="29"/>
      <c r="R30" s="43"/>
      <c r="S30" s="29">
        <v>2996114</v>
      </c>
      <c r="T30" s="53">
        <v>44734</v>
      </c>
      <c r="U30" s="29"/>
      <c r="V30" s="40"/>
      <c r="W30" s="43">
        <v>2483251</v>
      </c>
      <c r="X30" s="43"/>
      <c r="Y30" s="54"/>
      <c r="Z30" s="43"/>
      <c r="AA30" s="29"/>
      <c r="AB30" s="43"/>
      <c r="AC30" s="29">
        <v>2996114</v>
      </c>
      <c r="AD30" s="162" t="s">
        <v>546</v>
      </c>
      <c r="AE30" s="162"/>
      <c r="AF30" s="105"/>
      <c r="AG30" s="105"/>
    </row>
    <row r="31" spans="1:33" ht="80.099999999999994" customHeight="1" x14ac:dyDescent="0.25">
      <c r="A31" s="29">
        <v>26</v>
      </c>
      <c r="B31" s="29" t="s">
        <v>877</v>
      </c>
      <c r="C31" s="29" t="s">
        <v>39</v>
      </c>
      <c r="D31" s="39" t="s">
        <v>106</v>
      </c>
      <c r="E31" s="40" t="s">
        <v>142</v>
      </c>
      <c r="F31" s="155" t="s">
        <v>239</v>
      </c>
      <c r="G31" s="31">
        <v>9</v>
      </c>
      <c r="H31" s="31">
        <v>4</v>
      </c>
      <c r="I31" s="31">
        <v>7</v>
      </c>
      <c r="J31" s="40" t="s">
        <v>240</v>
      </c>
      <c r="K31" s="31">
        <v>3469401595</v>
      </c>
      <c r="L31" s="155" t="s">
        <v>239</v>
      </c>
      <c r="M31" s="119">
        <v>34.996250000000003</v>
      </c>
      <c r="N31" s="119">
        <v>72.451089999999994</v>
      </c>
      <c r="O31" s="40">
        <v>60.92</v>
      </c>
      <c r="P31" s="31">
        <v>34098100318501</v>
      </c>
      <c r="Q31" s="29"/>
      <c r="R31" s="31"/>
      <c r="S31" s="29">
        <v>2997907</v>
      </c>
      <c r="T31" s="53">
        <v>44677</v>
      </c>
      <c r="U31" s="29"/>
      <c r="V31" s="40"/>
      <c r="W31" s="43">
        <v>2097261</v>
      </c>
      <c r="X31" s="40"/>
      <c r="Y31" s="54"/>
      <c r="Z31" s="43">
        <v>598375</v>
      </c>
      <c r="AA31" s="31"/>
      <c r="AB31" s="31"/>
      <c r="AC31" s="29">
        <v>2997907</v>
      </c>
      <c r="AD31" s="165" t="s">
        <v>655</v>
      </c>
      <c r="AE31" s="165"/>
      <c r="AF31" s="105"/>
      <c r="AG31" s="105"/>
    </row>
    <row r="32" spans="1:33" ht="80.099999999999994" customHeight="1" x14ac:dyDescent="0.25">
      <c r="A32" s="29">
        <v>27</v>
      </c>
      <c r="B32" s="29" t="s">
        <v>878</v>
      </c>
      <c r="C32" s="29" t="s">
        <v>39</v>
      </c>
      <c r="D32" s="39" t="s">
        <v>106</v>
      </c>
      <c r="E32" s="40" t="s">
        <v>142</v>
      </c>
      <c r="F32" s="155" t="s">
        <v>239</v>
      </c>
      <c r="G32" s="31">
        <v>9</v>
      </c>
      <c r="H32" s="31">
        <v>4</v>
      </c>
      <c r="I32" s="31">
        <v>14</v>
      </c>
      <c r="J32" s="40" t="s">
        <v>468</v>
      </c>
      <c r="K32" s="29">
        <v>3449611914</v>
      </c>
      <c r="L32" s="155" t="s">
        <v>239</v>
      </c>
      <c r="M32" s="119">
        <v>34.994340000000001</v>
      </c>
      <c r="N32" s="119">
        <v>72.451009999999997</v>
      </c>
      <c r="O32" s="40">
        <v>85.02</v>
      </c>
      <c r="P32" s="31">
        <v>34098100318801</v>
      </c>
      <c r="Q32" s="29"/>
      <c r="R32" s="31"/>
      <c r="S32" s="29">
        <v>2995217</v>
      </c>
      <c r="T32" s="53">
        <v>44677</v>
      </c>
      <c r="U32" s="29"/>
      <c r="V32" s="40"/>
      <c r="W32" s="43">
        <v>2097261</v>
      </c>
      <c r="X32" s="40"/>
      <c r="Y32" s="54"/>
      <c r="Z32" s="43">
        <v>598375</v>
      </c>
      <c r="AA32" s="31"/>
      <c r="AB32" s="31"/>
      <c r="AC32" s="29">
        <v>2995217</v>
      </c>
      <c r="AD32" s="165" t="s">
        <v>655</v>
      </c>
      <c r="AE32" s="165"/>
      <c r="AF32" s="105"/>
      <c r="AG32" s="105"/>
    </row>
    <row r="33" spans="1:33" ht="80.099999999999994" customHeight="1" x14ac:dyDescent="0.25">
      <c r="A33" s="29">
        <v>28</v>
      </c>
      <c r="B33" s="29" t="s">
        <v>879</v>
      </c>
      <c r="C33" s="29" t="s">
        <v>39</v>
      </c>
      <c r="D33" s="39" t="s">
        <v>106</v>
      </c>
      <c r="E33" s="40" t="s">
        <v>142</v>
      </c>
      <c r="F33" s="155" t="s">
        <v>239</v>
      </c>
      <c r="G33" s="31">
        <v>9</v>
      </c>
      <c r="H33" s="31">
        <v>4</v>
      </c>
      <c r="I33" s="43">
        <v>10</v>
      </c>
      <c r="J33" s="40" t="s">
        <v>240</v>
      </c>
      <c r="K33" s="31">
        <v>3469401595</v>
      </c>
      <c r="L33" s="155" t="s">
        <v>239</v>
      </c>
      <c r="M33" s="119">
        <v>34.991880000000002</v>
      </c>
      <c r="N33" s="119">
        <v>72.450220000000002</v>
      </c>
      <c r="O33" s="43">
        <v>55.97</v>
      </c>
      <c r="P33" s="31">
        <v>34098100318501</v>
      </c>
      <c r="Q33" s="29"/>
      <c r="R33" s="31"/>
      <c r="S33" s="29">
        <v>2987813</v>
      </c>
      <c r="T33" s="53">
        <v>44677</v>
      </c>
      <c r="U33" s="29"/>
      <c r="V33" s="40"/>
      <c r="W33" s="43">
        <v>2090604</v>
      </c>
      <c r="X33" s="43"/>
      <c r="Y33" s="54"/>
      <c r="Z33" s="43">
        <v>598239</v>
      </c>
      <c r="AA33" s="30"/>
      <c r="AB33" s="30"/>
      <c r="AC33" s="29">
        <v>2987813</v>
      </c>
      <c r="AD33" s="162" t="s">
        <v>546</v>
      </c>
      <c r="AE33" s="162"/>
      <c r="AF33" s="105"/>
      <c r="AG33" s="105"/>
    </row>
    <row r="34" spans="1:33" ht="80.099999999999994" customHeight="1" x14ac:dyDescent="0.25">
      <c r="A34" s="29">
        <v>29</v>
      </c>
      <c r="B34" s="29" t="s">
        <v>880</v>
      </c>
      <c r="C34" s="29" t="s">
        <v>39</v>
      </c>
      <c r="D34" s="39" t="s">
        <v>106</v>
      </c>
      <c r="E34" s="40" t="s">
        <v>142</v>
      </c>
      <c r="F34" s="155" t="s">
        <v>243</v>
      </c>
      <c r="G34" s="31">
        <v>9</v>
      </c>
      <c r="H34" s="31">
        <v>4</v>
      </c>
      <c r="I34" s="43">
        <v>14</v>
      </c>
      <c r="J34" s="43" t="s">
        <v>244</v>
      </c>
      <c r="K34" s="43">
        <v>3451521155</v>
      </c>
      <c r="L34" s="155" t="s">
        <v>243</v>
      </c>
      <c r="M34" s="119">
        <v>34.988019999999999</v>
      </c>
      <c r="N34" s="119">
        <v>72.448009999999996</v>
      </c>
      <c r="O34" s="43">
        <v>105.58</v>
      </c>
      <c r="P34" s="31">
        <v>10091195040012</v>
      </c>
      <c r="Q34" s="29"/>
      <c r="R34" s="31"/>
      <c r="S34" s="29">
        <v>2995230</v>
      </c>
      <c r="T34" s="53">
        <v>44677</v>
      </c>
      <c r="U34" s="29"/>
      <c r="V34" s="40"/>
      <c r="W34" s="43">
        <v>2095422</v>
      </c>
      <c r="X34" s="43"/>
      <c r="Y34" s="54"/>
      <c r="Z34" s="43">
        <v>600311</v>
      </c>
      <c r="AA34" s="30"/>
      <c r="AB34" s="30"/>
      <c r="AC34" s="29">
        <v>2995230</v>
      </c>
      <c r="AD34" s="162" t="s">
        <v>546</v>
      </c>
      <c r="AE34" s="162"/>
      <c r="AF34" s="105"/>
      <c r="AG34" s="105"/>
    </row>
    <row r="35" spans="1:33" ht="80.099999999999994" customHeight="1" x14ac:dyDescent="0.25">
      <c r="A35" s="29">
        <v>30</v>
      </c>
      <c r="B35" s="29" t="s">
        <v>881</v>
      </c>
      <c r="C35" s="29" t="s">
        <v>39</v>
      </c>
      <c r="D35" s="39" t="s">
        <v>106</v>
      </c>
      <c r="E35" s="40" t="s">
        <v>142</v>
      </c>
      <c r="F35" s="155" t="s">
        <v>239</v>
      </c>
      <c r="G35" s="31">
        <v>9</v>
      </c>
      <c r="H35" s="31">
        <v>4</v>
      </c>
      <c r="I35" s="43">
        <v>14</v>
      </c>
      <c r="J35" s="43" t="s">
        <v>247</v>
      </c>
      <c r="K35" s="43">
        <v>3453457915</v>
      </c>
      <c r="L35" s="155" t="s">
        <v>239</v>
      </c>
      <c r="M35" s="119">
        <v>34.985250000000001</v>
      </c>
      <c r="N35" s="119">
        <v>72.439359999999994</v>
      </c>
      <c r="O35" s="43">
        <v>92.76</v>
      </c>
      <c r="P35" s="31">
        <v>10091793920010</v>
      </c>
      <c r="Q35" s="29"/>
      <c r="R35" s="31"/>
      <c r="S35" s="29">
        <v>2991077</v>
      </c>
      <c r="T35" s="53">
        <v>44677</v>
      </c>
      <c r="U35" s="29"/>
      <c r="V35" s="40"/>
      <c r="W35" s="43">
        <v>2092763</v>
      </c>
      <c r="X35" s="43"/>
      <c r="Y35" s="54"/>
      <c r="Z35" s="43">
        <v>598548</v>
      </c>
      <c r="AA35" s="30"/>
      <c r="AB35" s="30"/>
      <c r="AC35" s="29">
        <v>2991077</v>
      </c>
      <c r="AD35" s="162" t="s">
        <v>546</v>
      </c>
      <c r="AE35" s="162"/>
      <c r="AF35" s="105"/>
      <c r="AG35" s="105"/>
    </row>
    <row r="36" spans="1:33" ht="80.099999999999994" customHeight="1" x14ac:dyDescent="0.25">
      <c r="A36" s="29">
        <v>31</v>
      </c>
      <c r="B36" s="29" t="s">
        <v>882</v>
      </c>
      <c r="C36" s="29" t="s">
        <v>39</v>
      </c>
      <c r="D36" s="39" t="s">
        <v>106</v>
      </c>
      <c r="E36" s="40" t="s">
        <v>142</v>
      </c>
      <c r="F36" s="155" t="s">
        <v>459</v>
      </c>
      <c r="G36" s="31">
        <v>9</v>
      </c>
      <c r="H36" s="31">
        <v>4</v>
      </c>
      <c r="I36" s="43">
        <v>14</v>
      </c>
      <c r="J36" s="43" t="s">
        <v>469</v>
      </c>
      <c r="K36" s="43">
        <v>3469451976</v>
      </c>
      <c r="L36" s="155" t="s">
        <v>459</v>
      </c>
      <c r="M36" s="119">
        <v>34.964840000000002</v>
      </c>
      <c r="N36" s="119">
        <v>72.439920000000001</v>
      </c>
      <c r="O36" s="43">
        <v>60.21</v>
      </c>
      <c r="P36" s="31">
        <v>71301000002981</v>
      </c>
      <c r="Q36" s="29"/>
      <c r="R36" s="31"/>
      <c r="S36" s="29">
        <v>2990949</v>
      </c>
      <c r="T36" s="53">
        <v>44677</v>
      </c>
      <c r="U36" s="29"/>
      <c r="V36" s="40"/>
      <c r="W36" s="43">
        <v>2093002</v>
      </c>
      <c r="X36" s="43"/>
      <c r="Y36" s="54"/>
      <c r="Z36" s="43">
        <v>597964</v>
      </c>
      <c r="AA36" s="29"/>
      <c r="AB36" s="29"/>
      <c r="AC36" s="29">
        <v>2990949</v>
      </c>
      <c r="AD36" s="165" t="s">
        <v>655</v>
      </c>
      <c r="AE36" s="165"/>
      <c r="AF36" s="105"/>
      <c r="AG36" s="105"/>
    </row>
    <row r="37" spans="1:33" ht="80.099999999999994" customHeight="1" x14ac:dyDescent="0.25">
      <c r="A37" s="36">
        <v>32</v>
      </c>
      <c r="B37" s="36" t="s">
        <v>571</v>
      </c>
      <c r="C37" s="36" t="s">
        <v>39</v>
      </c>
      <c r="D37" s="36" t="s">
        <v>15</v>
      </c>
      <c r="E37" s="36" t="s">
        <v>16</v>
      </c>
      <c r="F37" s="36" t="s">
        <v>17</v>
      </c>
      <c r="G37" s="36"/>
      <c r="H37" s="36"/>
      <c r="I37" s="36">
        <v>10</v>
      </c>
      <c r="J37" s="36" t="s">
        <v>572</v>
      </c>
      <c r="K37" s="36" t="s">
        <v>573</v>
      </c>
      <c r="L37" s="36" t="s">
        <v>19</v>
      </c>
      <c r="M37" s="47">
        <v>1160000</v>
      </c>
      <c r="N37" s="36" t="s">
        <v>574</v>
      </c>
      <c r="O37" s="48">
        <v>65</v>
      </c>
      <c r="P37" s="36" t="s">
        <v>574</v>
      </c>
      <c r="Q37" s="36"/>
      <c r="R37" s="36"/>
      <c r="S37" s="47">
        <v>1160000</v>
      </c>
      <c r="T37" s="48">
        <v>44716</v>
      </c>
      <c r="U37" s="49"/>
      <c r="V37" s="29"/>
      <c r="W37" s="29">
        <v>0</v>
      </c>
      <c r="X37" s="153"/>
      <c r="Y37" s="153"/>
      <c r="Z37" s="36">
        <v>0</v>
      </c>
      <c r="AA37" s="36"/>
      <c r="AB37" s="36"/>
      <c r="AC37" s="167">
        <v>1160000</v>
      </c>
      <c r="AD37" s="162" t="s">
        <v>546</v>
      </c>
      <c r="AE37" s="162"/>
      <c r="AF37" s="105"/>
      <c r="AG37" s="105"/>
    </row>
  </sheetData>
  <mergeCells count="54">
    <mergeCell ref="O4:O5"/>
    <mergeCell ref="D2:J2"/>
    <mergeCell ref="AD8:AE8"/>
    <mergeCell ref="AD6:AE6"/>
    <mergeCell ref="AD7:AE7"/>
    <mergeCell ref="M4:N4"/>
    <mergeCell ref="F4:F5"/>
    <mergeCell ref="G4:G5"/>
    <mergeCell ref="H4:H5"/>
    <mergeCell ref="I4:I5"/>
    <mergeCell ref="J4:J5"/>
    <mergeCell ref="K4:K5"/>
    <mergeCell ref="L4:L5"/>
    <mergeCell ref="P4:P5"/>
    <mergeCell ref="Q4:T4"/>
    <mergeCell ref="U4:W4"/>
    <mergeCell ref="A4:A5"/>
    <mergeCell ref="B4:B5"/>
    <mergeCell ref="C4:C5"/>
    <mergeCell ref="D4:D5"/>
    <mergeCell ref="E4:E5"/>
    <mergeCell ref="X4:Z4"/>
    <mergeCell ref="AD20:AE20"/>
    <mergeCell ref="AD10:AE10"/>
    <mergeCell ref="AD11:AE11"/>
    <mergeCell ref="AD12:AE12"/>
    <mergeCell ref="AD13:AE13"/>
    <mergeCell ref="AD14:AE14"/>
    <mergeCell ref="AD4:AE5"/>
    <mergeCell ref="AD9:AE9"/>
    <mergeCell ref="AA4:AC4"/>
    <mergeCell ref="AD21:AE21"/>
    <mergeCell ref="AD22:AE22"/>
    <mergeCell ref="AD23:AE23"/>
    <mergeCell ref="X37:Y37"/>
    <mergeCell ref="AD15:AE15"/>
    <mergeCell ref="AD16:AE16"/>
    <mergeCell ref="AD17:AE17"/>
    <mergeCell ref="AD18:AE18"/>
    <mergeCell ref="AD19:AE19"/>
    <mergeCell ref="AD34:AE34"/>
    <mergeCell ref="AD35:AE35"/>
    <mergeCell ref="AD36:AE36"/>
    <mergeCell ref="AD37:AE37"/>
    <mergeCell ref="AD29:AE29"/>
    <mergeCell ref="AD30:AE30"/>
    <mergeCell ref="AD31:AE31"/>
    <mergeCell ref="AD32:AE32"/>
    <mergeCell ref="AD33:AE33"/>
    <mergeCell ref="AD24:AE24"/>
    <mergeCell ref="AD25:AE25"/>
    <mergeCell ref="AD26:AE26"/>
    <mergeCell ref="AD27:AE27"/>
    <mergeCell ref="AD28:AE2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0"/>
  <sheetViews>
    <sheetView zoomScale="80" zoomScaleNormal="80" workbookViewId="0">
      <selection activeCell="J7" sqref="J7"/>
    </sheetView>
  </sheetViews>
  <sheetFormatPr defaultRowHeight="15" x14ac:dyDescent="0.25"/>
  <cols>
    <col min="1" max="1" width="9.140625" style="7"/>
    <col min="2" max="2" width="18.7109375" style="7" customWidth="1"/>
    <col min="3" max="3" width="14.7109375" style="7" customWidth="1"/>
    <col min="4" max="4" width="21.85546875" style="7" customWidth="1"/>
    <col min="5" max="5" width="14.140625" style="7" customWidth="1"/>
    <col min="6" max="6" width="20.140625" style="7" customWidth="1"/>
    <col min="7" max="7" width="19.28515625" style="7" customWidth="1"/>
    <col min="8" max="8" width="12.42578125" style="7" customWidth="1"/>
    <col min="9" max="9" width="9.140625" style="7"/>
    <col min="10" max="10" width="14.28515625" style="7" customWidth="1"/>
    <col min="11" max="11" width="27.42578125" style="7" customWidth="1"/>
    <col min="12" max="12" width="22.140625" style="7" customWidth="1"/>
    <col min="13" max="13" width="21.7109375" style="7" customWidth="1"/>
    <col min="14" max="14" width="26.5703125" style="7" customWidth="1"/>
    <col min="15" max="15" width="12.85546875" style="7" customWidth="1"/>
    <col min="16" max="16" width="11.140625" style="7" customWidth="1"/>
    <col min="17" max="17" width="18.140625" style="7" customWidth="1"/>
    <col min="18" max="18" width="22.140625" style="7" customWidth="1"/>
    <col min="19" max="19" width="16.7109375" style="7" customWidth="1"/>
    <col min="20" max="20" width="13.85546875" style="7" customWidth="1"/>
    <col min="21" max="21" width="16.5703125" style="7" customWidth="1"/>
    <col min="22" max="22" width="15" style="7" customWidth="1"/>
    <col min="23" max="24" width="12.7109375" style="7" customWidth="1"/>
    <col min="25" max="25" width="19.28515625" style="7" customWidth="1"/>
    <col min="26" max="26" width="12" style="7" customWidth="1"/>
    <col min="27" max="27" width="14.42578125" style="7" customWidth="1"/>
    <col min="28" max="28" width="20.42578125" style="7" customWidth="1"/>
    <col min="29" max="29" width="13.5703125" style="7" customWidth="1"/>
    <col min="30" max="30" width="10.5703125" style="7" customWidth="1"/>
    <col min="31" max="31" width="13.42578125" style="7" customWidth="1"/>
    <col min="32" max="32" width="9.140625" style="7"/>
    <col min="33" max="33" width="13.85546875" style="7" customWidth="1"/>
    <col min="34" max="16384" width="9.140625" style="7"/>
  </cols>
  <sheetData>
    <row r="1" spans="1:107" ht="30" customHeight="1" x14ac:dyDescent="0.25"/>
    <row r="2" spans="1:107" s="9" customFormat="1" x14ac:dyDescent="0.25">
      <c r="F2" s="179"/>
      <c r="G2" s="179"/>
      <c r="H2" s="179"/>
      <c r="I2" s="179"/>
      <c r="J2" s="179"/>
      <c r="K2" s="179"/>
      <c r="L2" s="179"/>
    </row>
    <row r="3" spans="1:107" s="9" customFormat="1" x14ac:dyDescent="0.25"/>
    <row r="4" spans="1:107" s="181" customFormat="1" ht="69.95" customHeight="1" x14ac:dyDescent="0.25">
      <c r="A4" s="123" t="s">
        <v>0</v>
      </c>
      <c r="B4" s="123" t="s">
        <v>1</v>
      </c>
      <c r="C4" s="123" t="s">
        <v>2</v>
      </c>
      <c r="D4" s="123" t="s">
        <v>3</v>
      </c>
      <c r="E4" s="123" t="s">
        <v>146</v>
      </c>
      <c r="F4" s="123" t="s">
        <v>64</v>
      </c>
      <c r="G4" s="123" t="s">
        <v>184</v>
      </c>
      <c r="H4" s="123" t="s">
        <v>185</v>
      </c>
      <c r="I4" s="123" t="s">
        <v>147</v>
      </c>
      <c r="J4" s="123" t="s">
        <v>148</v>
      </c>
      <c r="K4" s="123" t="s">
        <v>4</v>
      </c>
      <c r="L4" s="123" t="s">
        <v>5</v>
      </c>
      <c r="M4" s="123" t="s">
        <v>6</v>
      </c>
      <c r="N4" s="123" t="s">
        <v>7</v>
      </c>
      <c r="O4" s="123" t="s">
        <v>8</v>
      </c>
      <c r="P4" s="123"/>
      <c r="Q4" s="123" t="s">
        <v>9</v>
      </c>
      <c r="R4" s="123" t="s">
        <v>10</v>
      </c>
      <c r="S4" s="124" t="s">
        <v>186</v>
      </c>
      <c r="T4" s="124"/>
      <c r="U4" s="124"/>
      <c r="V4" s="124"/>
      <c r="W4" s="125" t="s">
        <v>187</v>
      </c>
      <c r="X4" s="125"/>
      <c r="Y4" s="125"/>
      <c r="Z4" s="126" t="s">
        <v>188</v>
      </c>
      <c r="AA4" s="126"/>
      <c r="AB4" s="126"/>
      <c r="AC4" s="127" t="s">
        <v>250</v>
      </c>
      <c r="AD4" s="127"/>
      <c r="AE4" s="127"/>
      <c r="AF4" s="210" t="s">
        <v>12</v>
      </c>
      <c r="AG4" s="210"/>
      <c r="AH4" s="210"/>
      <c r="AI4" s="210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</row>
    <row r="5" spans="1:107" s="17" customFormat="1" ht="69.95" customHeight="1" x14ac:dyDescent="0.2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2" t="s">
        <v>189</v>
      </c>
      <c r="P5" s="122" t="s">
        <v>190</v>
      </c>
      <c r="Q5" s="123"/>
      <c r="R5" s="123"/>
      <c r="S5" s="81" t="s">
        <v>191</v>
      </c>
      <c r="T5" s="81" t="s">
        <v>587</v>
      </c>
      <c r="U5" s="81" t="s">
        <v>193</v>
      </c>
      <c r="V5" s="81" t="s">
        <v>969</v>
      </c>
      <c r="W5" s="82" t="s">
        <v>191</v>
      </c>
      <c r="X5" s="82" t="s">
        <v>587</v>
      </c>
      <c r="Y5" s="83" t="s">
        <v>971</v>
      </c>
      <c r="Z5" s="84" t="s">
        <v>191</v>
      </c>
      <c r="AA5" s="84" t="s">
        <v>587</v>
      </c>
      <c r="AB5" s="85" t="s">
        <v>972</v>
      </c>
      <c r="AC5" s="86" t="s">
        <v>191</v>
      </c>
      <c r="AD5" s="86" t="s">
        <v>192</v>
      </c>
      <c r="AE5" s="87" t="s">
        <v>438</v>
      </c>
      <c r="AF5" s="210"/>
      <c r="AG5" s="210"/>
      <c r="AH5" s="210"/>
      <c r="AI5" s="210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</row>
    <row r="6" spans="1:107" s="12" customFormat="1" ht="80.099999999999994" customHeight="1" x14ac:dyDescent="0.25">
      <c r="A6" s="106">
        <v>1</v>
      </c>
      <c r="B6" s="146" t="s">
        <v>488</v>
      </c>
      <c r="C6" s="36" t="s">
        <v>423</v>
      </c>
      <c r="D6" s="36" t="s">
        <v>489</v>
      </c>
      <c r="E6" s="182" t="s">
        <v>78</v>
      </c>
      <c r="F6" s="146" t="s">
        <v>490</v>
      </c>
      <c r="G6" s="111" t="s">
        <v>332</v>
      </c>
      <c r="H6" s="145">
        <v>14</v>
      </c>
      <c r="I6" s="145">
        <v>7</v>
      </c>
      <c r="J6" s="146">
        <v>22</v>
      </c>
      <c r="K6" s="146" t="s">
        <v>491</v>
      </c>
      <c r="L6" s="146" t="s">
        <v>492</v>
      </c>
      <c r="M6" s="146" t="s">
        <v>493</v>
      </c>
      <c r="N6" s="146" t="s">
        <v>490</v>
      </c>
      <c r="O6" s="146" t="s">
        <v>494</v>
      </c>
      <c r="P6" s="146">
        <v>71.850531000000004</v>
      </c>
      <c r="Q6" s="183">
        <f>40*8</f>
        <v>320</v>
      </c>
      <c r="R6" s="184" t="s">
        <v>495</v>
      </c>
      <c r="S6" s="36" t="s">
        <v>67</v>
      </c>
      <c r="T6" s="36"/>
      <c r="U6" s="36">
        <v>999683</v>
      </c>
      <c r="V6" s="202" t="s">
        <v>496</v>
      </c>
      <c r="W6" s="65" t="s">
        <v>67</v>
      </c>
      <c r="X6" s="36"/>
      <c r="Y6" s="65">
        <f>U6*0.5</f>
        <v>499841.5</v>
      </c>
      <c r="Z6" s="65" t="s">
        <v>67</v>
      </c>
      <c r="AA6" s="36"/>
      <c r="AB6" s="65">
        <f>U6*0.4</f>
        <v>399873.2</v>
      </c>
      <c r="AC6" s="36" t="s">
        <v>67</v>
      </c>
      <c r="AD6" s="36"/>
      <c r="AE6" s="36">
        <v>999683</v>
      </c>
      <c r="AF6" s="165"/>
      <c r="AG6" s="165"/>
      <c r="AH6" s="165"/>
      <c r="AI6" s="165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</row>
    <row r="7" spans="1:107" s="12" customFormat="1" ht="80.099999999999994" customHeight="1" x14ac:dyDescent="0.25">
      <c r="A7" s="106">
        <v>2</v>
      </c>
      <c r="B7" s="146" t="s">
        <v>497</v>
      </c>
      <c r="C7" s="36" t="s">
        <v>423</v>
      </c>
      <c r="D7" s="36" t="s">
        <v>489</v>
      </c>
      <c r="E7" s="182" t="s">
        <v>78</v>
      </c>
      <c r="F7" s="146" t="s">
        <v>498</v>
      </c>
      <c r="G7" s="111" t="s">
        <v>259</v>
      </c>
      <c r="H7" s="145">
        <v>14</v>
      </c>
      <c r="I7" s="145">
        <v>7</v>
      </c>
      <c r="J7" s="146">
        <v>28</v>
      </c>
      <c r="K7" s="146" t="s">
        <v>499</v>
      </c>
      <c r="L7" s="146" t="s">
        <v>500</v>
      </c>
      <c r="M7" s="146" t="s">
        <v>501</v>
      </c>
      <c r="N7" s="146" t="s">
        <v>498</v>
      </c>
      <c r="O7" s="146" t="s">
        <v>502</v>
      </c>
      <c r="P7" s="146">
        <v>71.877066999999997</v>
      </c>
      <c r="Q7" s="183">
        <f>10*8</f>
        <v>80</v>
      </c>
      <c r="R7" s="158" t="s">
        <v>503</v>
      </c>
      <c r="S7" s="36" t="s">
        <v>67</v>
      </c>
      <c r="T7" s="36"/>
      <c r="U7" s="36">
        <v>999260</v>
      </c>
      <c r="V7" s="202" t="s">
        <v>496</v>
      </c>
      <c r="W7" s="65" t="s">
        <v>67</v>
      </c>
      <c r="X7" s="36"/>
      <c r="Y7" s="65">
        <f>U7*0.5</f>
        <v>499630</v>
      </c>
      <c r="Z7" s="65" t="s">
        <v>67</v>
      </c>
      <c r="AA7" s="36"/>
      <c r="AB7" s="65">
        <f t="shared" ref="AB7:AB12" si="0">U7*0.4</f>
        <v>399704</v>
      </c>
      <c r="AC7" s="36" t="s">
        <v>67</v>
      </c>
      <c r="AD7" s="36"/>
      <c r="AE7" s="36">
        <v>2266283</v>
      </c>
      <c r="AF7" s="165"/>
      <c r="AG7" s="165"/>
      <c r="AH7" s="165"/>
      <c r="AI7" s="16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</row>
    <row r="8" spans="1:107" s="12" customFormat="1" ht="80.099999999999994" customHeight="1" x14ac:dyDescent="0.25">
      <c r="A8" s="106">
        <v>3</v>
      </c>
      <c r="B8" s="146" t="s">
        <v>504</v>
      </c>
      <c r="C8" s="36" t="s">
        <v>423</v>
      </c>
      <c r="D8" s="36" t="s">
        <v>489</v>
      </c>
      <c r="E8" s="182" t="s">
        <v>78</v>
      </c>
      <c r="F8" s="146" t="s">
        <v>498</v>
      </c>
      <c r="G8" s="111" t="s">
        <v>259</v>
      </c>
      <c r="H8" s="145">
        <v>14</v>
      </c>
      <c r="I8" s="145">
        <v>7</v>
      </c>
      <c r="J8" s="146">
        <v>14</v>
      </c>
      <c r="K8" s="146" t="s">
        <v>505</v>
      </c>
      <c r="L8" s="146" t="s">
        <v>506</v>
      </c>
      <c r="M8" s="146" t="s">
        <v>507</v>
      </c>
      <c r="N8" s="146" t="s">
        <v>498</v>
      </c>
      <c r="O8" s="146" t="s">
        <v>508</v>
      </c>
      <c r="P8" s="146">
        <v>71.880212999999998</v>
      </c>
      <c r="Q8" s="183">
        <f>18*8</f>
        <v>144</v>
      </c>
      <c r="R8" s="158" t="s">
        <v>509</v>
      </c>
      <c r="S8" s="36" t="s">
        <v>67</v>
      </c>
      <c r="T8" s="36"/>
      <c r="U8" s="36">
        <v>998618</v>
      </c>
      <c r="V8" s="202" t="s">
        <v>496</v>
      </c>
      <c r="W8" s="65" t="s">
        <v>67</v>
      </c>
      <c r="X8" s="36"/>
      <c r="Y8" s="65">
        <f t="shared" ref="Y8:Y12" si="1">U8*0.5</f>
        <v>499309</v>
      </c>
      <c r="Z8" s="65" t="s">
        <v>67</v>
      </c>
      <c r="AA8" s="36"/>
      <c r="AB8" s="65">
        <f t="shared" si="0"/>
        <v>399447.2</v>
      </c>
      <c r="AC8" s="36" t="s">
        <v>67</v>
      </c>
      <c r="AD8" s="36"/>
      <c r="AE8" s="36">
        <v>842031</v>
      </c>
      <c r="AF8" s="165"/>
      <c r="AG8" s="165"/>
      <c r="AH8" s="165"/>
      <c r="AI8" s="16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</row>
    <row r="9" spans="1:107" s="12" customFormat="1" ht="80.099999999999994" customHeight="1" x14ac:dyDescent="0.25">
      <c r="A9" s="106">
        <v>4</v>
      </c>
      <c r="B9" s="146" t="s">
        <v>510</v>
      </c>
      <c r="C9" s="36" t="s">
        <v>423</v>
      </c>
      <c r="D9" s="36" t="s">
        <v>489</v>
      </c>
      <c r="E9" s="182" t="s">
        <v>78</v>
      </c>
      <c r="F9" s="146" t="s">
        <v>511</v>
      </c>
      <c r="G9" s="111" t="s">
        <v>396</v>
      </c>
      <c r="H9" s="145">
        <v>14</v>
      </c>
      <c r="I9" s="145">
        <v>7</v>
      </c>
      <c r="J9" s="146">
        <v>14</v>
      </c>
      <c r="K9" s="146" t="s">
        <v>333</v>
      </c>
      <c r="L9" s="146" t="s">
        <v>334</v>
      </c>
      <c r="M9" s="146" t="s">
        <v>335</v>
      </c>
      <c r="N9" s="146" t="s">
        <v>511</v>
      </c>
      <c r="O9" s="146" t="s">
        <v>512</v>
      </c>
      <c r="P9" s="146">
        <v>71.818903000000006</v>
      </c>
      <c r="Q9" s="183">
        <f>20*8</f>
        <v>160</v>
      </c>
      <c r="R9" s="158" t="s">
        <v>337</v>
      </c>
      <c r="S9" s="36" t="s">
        <v>67</v>
      </c>
      <c r="T9" s="36"/>
      <c r="U9" s="36">
        <v>999889</v>
      </c>
      <c r="V9" s="202" t="s">
        <v>496</v>
      </c>
      <c r="W9" s="65" t="s">
        <v>67</v>
      </c>
      <c r="X9" s="36"/>
      <c r="Y9" s="65">
        <f t="shared" si="1"/>
        <v>499944.5</v>
      </c>
      <c r="Z9" s="65" t="s">
        <v>67</v>
      </c>
      <c r="AA9" s="36"/>
      <c r="AB9" s="65">
        <f t="shared" si="0"/>
        <v>399955.60000000003</v>
      </c>
      <c r="AC9" s="36" t="s">
        <v>67</v>
      </c>
      <c r="AD9" s="36"/>
      <c r="AE9" s="36">
        <v>847976</v>
      </c>
      <c r="AF9" s="165"/>
      <c r="AG9" s="165"/>
      <c r="AH9" s="165"/>
      <c r="AI9" s="165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</row>
    <row r="10" spans="1:107" s="12" customFormat="1" ht="80.099999999999994" customHeight="1" x14ac:dyDescent="0.25">
      <c r="A10" s="106">
        <v>5</v>
      </c>
      <c r="B10" s="30" t="s">
        <v>513</v>
      </c>
      <c r="C10" s="36" t="s">
        <v>423</v>
      </c>
      <c r="D10" s="36" t="s">
        <v>489</v>
      </c>
      <c r="E10" s="182" t="s">
        <v>78</v>
      </c>
      <c r="F10" s="146" t="s">
        <v>514</v>
      </c>
      <c r="G10" s="111" t="s">
        <v>332</v>
      </c>
      <c r="H10" s="145">
        <v>14</v>
      </c>
      <c r="I10" s="145">
        <v>7</v>
      </c>
      <c r="J10" s="146">
        <v>28</v>
      </c>
      <c r="K10" s="30" t="s">
        <v>515</v>
      </c>
      <c r="L10" s="30" t="s">
        <v>516</v>
      </c>
      <c r="M10" s="30" t="s">
        <v>517</v>
      </c>
      <c r="N10" s="146" t="s">
        <v>514</v>
      </c>
      <c r="O10" s="146" t="s">
        <v>518</v>
      </c>
      <c r="P10" s="146">
        <v>71.832293000000007</v>
      </c>
      <c r="Q10" s="183">
        <f>42*8</f>
        <v>336</v>
      </c>
      <c r="R10" s="158" t="s">
        <v>519</v>
      </c>
      <c r="S10" s="36" t="s">
        <v>67</v>
      </c>
      <c r="T10" s="36"/>
      <c r="U10" s="36">
        <v>998558</v>
      </c>
      <c r="V10" s="202" t="s">
        <v>496</v>
      </c>
      <c r="W10" s="65" t="s">
        <v>67</v>
      </c>
      <c r="X10" s="36"/>
      <c r="Y10" s="65">
        <f t="shared" si="1"/>
        <v>499279</v>
      </c>
      <c r="Z10" s="65" t="s">
        <v>67</v>
      </c>
      <c r="AA10" s="36"/>
      <c r="AB10" s="65">
        <f t="shared" si="0"/>
        <v>399423.2</v>
      </c>
      <c r="AC10" s="36" t="s">
        <v>67</v>
      </c>
      <c r="AD10" s="36"/>
      <c r="AE10" s="36">
        <v>2230987</v>
      </c>
      <c r="AF10" s="165"/>
      <c r="AG10" s="165"/>
      <c r="AH10" s="165"/>
      <c r="AI10" s="16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</row>
    <row r="11" spans="1:107" s="12" customFormat="1" ht="80.099999999999994" customHeight="1" x14ac:dyDescent="0.25">
      <c r="A11" s="106">
        <v>6</v>
      </c>
      <c r="B11" s="30" t="s">
        <v>520</v>
      </c>
      <c r="C11" s="36" t="s">
        <v>423</v>
      </c>
      <c r="D11" s="36" t="s">
        <v>489</v>
      </c>
      <c r="E11" s="182" t="s">
        <v>78</v>
      </c>
      <c r="F11" s="146" t="s">
        <v>521</v>
      </c>
      <c r="G11" s="111" t="s">
        <v>522</v>
      </c>
      <c r="H11" s="145">
        <v>14</v>
      </c>
      <c r="I11" s="145">
        <v>7</v>
      </c>
      <c r="J11" s="146">
        <v>20</v>
      </c>
      <c r="K11" s="146" t="s">
        <v>523</v>
      </c>
      <c r="L11" s="146" t="s">
        <v>524</v>
      </c>
      <c r="M11" s="146" t="s">
        <v>525</v>
      </c>
      <c r="N11" s="146" t="s">
        <v>521</v>
      </c>
      <c r="O11" s="146" t="s">
        <v>526</v>
      </c>
      <c r="P11" s="146">
        <v>71.869793999999999</v>
      </c>
      <c r="Q11" s="183">
        <f>25*8</f>
        <v>200</v>
      </c>
      <c r="R11" s="158" t="s">
        <v>527</v>
      </c>
      <c r="S11" s="36" t="s">
        <v>67</v>
      </c>
      <c r="T11" s="36"/>
      <c r="U11" s="36">
        <v>912552</v>
      </c>
      <c r="V11" s="202" t="s">
        <v>496</v>
      </c>
      <c r="W11" s="65" t="s">
        <v>67</v>
      </c>
      <c r="X11" s="36"/>
      <c r="Y11" s="65">
        <f t="shared" si="1"/>
        <v>456276</v>
      </c>
      <c r="Z11" s="65" t="s">
        <v>67</v>
      </c>
      <c r="AA11" s="36"/>
      <c r="AB11" s="65">
        <f t="shared" si="0"/>
        <v>365020.80000000005</v>
      </c>
      <c r="AC11" s="36" t="s">
        <v>67</v>
      </c>
      <c r="AD11" s="36"/>
      <c r="AE11" s="36">
        <v>880568</v>
      </c>
      <c r="AF11" s="165"/>
      <c r="AG11" s="165"/>
      <c r="AH11" s="165"/>
      <c r="AI11" s="16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</row>
    <row r="12" spans="1:107" s="12" customFormat="1" ht="80.099999999999994" customHeight="1" x14ac:dyDescent="0.25">
      <c r="A12" s="106">
        <v>7</v>
      </c>
      <c r="B12" s="30" t="s">
        <v>528</v>
      </c>
      <c r="C12" s="36" t="s">
        <v>423</v>
      </c>
      <c r="D12" s="36" t="s">
        <v>489</v>
      </c>
      <c r="E12" s="182" t="s">
        <v>78</v>
      </c>
      <c r="F12" s="146" t="s">
        <v>529</v>
      </c>
      <c r="G12" s="111" t="s">
        <v>396</v>
      </c>
      <c r="H12" s="145">
        <v>14</v>
      </c>
      <c r="I12" s="145">
        <v>7</v>
      </c>
      <c r="J12" s="146">
        <v>26</v>
      </c>
      <c r="K12" s="146" t="s">
        <v>530</v>
      </c>
      <c r="L12" s="146" t="s">
        <v>531</v>
      </c>
      <c r="M12" s="146" t="s">
        <v>532</v>
      </c>
      <c r="N12" s="146" t="s">
        <v>529</v>
      </c>
      <c r="O12" s="146" t="s">
        <v>533</v>
      </c>
      <c r="P12" s="146">
        <v>71.826329999999999</v>
      </c>
      <c r="Q12" s="183">
        <f>7*8</f>
        <v>56</v>
      </c>
      <c r="R12" s="184" t="s">
        <v>534</v>
      </c>
      <c r="S12" s="36" t="s">
        <v>67</v>
      </c>
      <c r="T12" s="36"/>
      <c r="U12" s="36">
        <v>999338</v>
      </c>
      <c r="V12" s="202" t="s">
        <v>535</v>
      </c>
      <c r="W12" s="65" t="s">
        <v>67</v>
      </c>
      <c r="X12" s="36"/>
      <c r="Y12" s="65">
        <f t="shared" si="1"/>
        <v>499669</v>
      </c>
      <c r="Z12" s="65" t="s">
        <v>67</v>
      </c>
      <c r="AA12" s="36"/>
      <c r="AB12" s="65">
        <f t="shared" si="0"/>
        <v>399735.2</v>
      </c>
      <c r="AC12" s="36" t="s">
        <v>67</v>
      </c>
      <c r="AD12" s="36"/>
      <c r="AE12" s="36">
        <v>986830</v>
      </c>
      <c r="AF12" s="165"/>
      <c r="AG12" s="165"/>
      <c r="AH12" s="165"/>
      <c r="AI12" s="165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</row>
    <row r="13" spans="1:107" s="180" customFormat="1" ht="80.099999999999994" customHeight="1" x14ac:dyDescent="0.25">
      <c r="A13" s="36">
        <v>8</v>
      </c>
      <c r="B13" s="29" t="s">
        <v>452</v>
      </c>
      <c r="C13" s="36" t="s">
        <v>423</v>
      </c>
      <c r="D13" s="36" t="s">
        <v>106</v>
      </c>
      <c r="E13" s="36" t="s">
        <v>142</v>
      </c>
      <c r="F13" s="36" t="s">
        <v>453</v>
      </c>
      <c r="G13" s="36" t="s">
        <v>453</v>
      </c>
      <c r="H13" s="36">
        <v>10</v>
      </c>
      <c r="I13" s="106">
        <v>4</v>
      </c>
      <c r="J13" s="112">
        <v>12</v>
      </c>
      <c r="K13" s="185" t="s">
        <v>104</v>
      </c>
      <c r="L13" s="36" t="s">
        <v>454</v>
      </c>
      <c r="M13" s="185" t="s">
        <v>455</v>
      </c>
      <c r="N13" s="36" t="s">
        <v>456</v>
      </c>
      <c r="O13" s="186">
        <v>35.031880000000001</v>
      </c>
      <c r="P13" s="186">
        <v>72.468620000000001</v>
      </c>
      <c r="Q13" s="112">
        <v>49.69</v>
      </c>
      <c r="R13" s="106">
        <v>34098100306401</v>
      </c>
      <c r="S13" s="36" t="s">
        <v>67</v>
      </c>
      <c r="T13" s="36"/>
      <c r="U13" s="45">
        <v>3374838</v>
      </c>
      <c r="V13" s="187" t="s">
        <v>457</v>
      </c>
      <c r="W13" s="36" t="s">
        <v>67</v>
      </c>
      <c r="X13" s="36"/>
      <c r="Y13" s="112">
        <v>1349000</v>
      </c>
      <c r="Z13" s="36" t="s">
        <v>67</v>
      </c>
      <c r="AA13" s="36"/>
      <c r="AB13" s="112">
        <v>1013000</v>
      </c>
      <c r="AC13" s="36" t="s">
        <v>67</v>
      </c>
      <c r="AD13" s="36"/>
      <c r="AE13" s="36">
        <v>3091368</v>
      </c>
      <c r="AF13" s="165"/>
      <c r="AG13" s="165"/>
      <c r="AH13" s="165"/>
      <c r="AI13" s="16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</row>
    <row r="14" spans="1:107" s="180" customFormat="1" ht="80.099999999999994" customHeight="1" x14ac:dyDescent="0.25">
      <c r="A14" s="36">
        <v>9</v>
      </c>
      <c r="B14" s="29" t="s">
        <v>458</v>
      </c>
      <c r="C14" s="36" t="s">
        <v>423</v>
      </c>
      <c r="D14" s="36" t="s">
        <v>106</v>
      </c>
      <c r="E14" s="36" t="s">
        <v>142</v>
      </c>
      <c r="F14" s="36" t="s">
        <v>459</v>
      </c>
      <c r="G14" s="36" t="s">
        <v>459</v>
      </c>
      <c r="H14" s="36">
        <v>10</v>
      </c>
      <c r="I14" s="106">
        <v>4</v>
      </c>
      <c r="J14" s="112">
        <v>13</v>
      </c>
      <c r="K14" s="112" t="s">
        <v>143</v>
      </c>
      <c r="L14" s="36" t="s">
        <v>460</v>
      </c>
      <c r="M14" s="185" t="s">
        <v>144</v>
      </c>
      <c r="N14" s="36" t="s">
        <v>461</v>
      </c>
      <c r="O14" s="186">
        <v>34.957880000000003</v>
      </c>
      <c r="P14" s="186">
        <v>72.432500000000005</v>
      </c>
      <c r="Q14" s="112">
        <v>51.95</v>
      </c>
      <c r="R14" s="106">
        <v>10092177810013</v>
      </c>
      <c r="S14" s="36" t="s">
        <v>67</v>
      </c>
      <c r="T14" s="36"/>
      <c r="U14" s="45">
        <v>3416583</v>
      </c>
      <c r="V14" s="187" t="s">
        <v>457</v>
      </c>
      <c r="W14" s="36" t="s">
        <v>67</v>
      </c>
      <c r="X14" s="36"/>
      <c r="Y14" s="112">
        <v>1366000</v>
      </c>
      <c r="Z14" s="36" t="s">
        <v>67</v>
      </c>
      <c r="AA14" s="36"/>
      <c r="AB14" s="112">
        <v>1024000</v>
      </c>
      <c r="AC14" s="36" t="s">
        <v>67</v>
      </c>
      <c r="AD14" s="36"/>
      <c r="AE14" s="36">
        <v>3125523</v>
      </c>
      <c r="AF14" s="165"/>
      <c r="AG14" s="165"/>
      <c r="AH14" s="165"/>
      <c r="AI14" s="16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</row>
    <row r="15" spans="1:107" s="180" customFormat="1" ht="80.099999999999994" customHeight="1" x14ac:dyDescent="0.25">
      <c r="A15" s="29">
        <v>10</v>
      </c>
      <c r="B15" s="29" t="s">
        <v>462</v>
      </c>
      <c r="C15" s="29" t="s">
        <v>423</v>
      </c>
      <c r="D15" s="29" t="s">
        <v>106</v>
      </c>
      <c r="E15" s="36" t="s">
        <v>142</v>
      </c>
      <c r="F15" s="36" t="s">
        <v>241</v>
      </c>
      <c r="G15" s="36" t="s">
        <v>241</v>
      </c>
      <c r="H15" s="36">
        <v>10</v>
      </c>
      <c r="I15" s="106">
        <v>4</v>
      </c>
      <c r="J15" s="188">
        <v>13</v>
      </c>
      <c r="K15" s="189" t="s">
        <v>123</v>
      </c>
      <c r="L15" s="36" t="s">
        <v>463</v>
      </c>
      <c r="M15" s="188">
        <v>3438976244</v>
      </c>
      <c r="N15" s="36" t="s">
        <v>464</v>
      </c>
      <c r="O15" s="190">
        <v>35.003399999999999</v>
      </c>
      <c r="P15" s="190">
        <v>72.449200000000005</v>
      </c>
      <c r="Q15" s="189">
        <v>89.81</v>
      </c>
      <c r="R15" s="188">
        <v>34098100320401</v>
      </c>
      <c r="S15" s="36" t="s">
        <v>67</v>
      </c>
      <c r="T15" s="36"/>
      <c r="U15" s="45">
        <v>2999357</v>
      </c>
      <c r="V15" s="40" t="s">
        <v>145</v>
      </c>
      <c r="W15" s="36" t="s">
        <v>67</v>
      </c>
      <c r="X15" s="36"/>
      <c r="Y15" s="112">
        <v>2096620</v>
      </c>
      <c r="Z15" s="36" t="s">
        <v>67</v>
      </c>
      <c r="AA15" s="36"/>
      <c r="AB15" s="112">
        <v>602143</v>
      </c>
      <c r="AC15" s="36" t="s">
        <v>67</v>
      </c>
      <c r="AD15" s="36"/>
      <c r="AE15" s="36">
        <v>2999357</v>
      </c>
      <c r="AF15" s="165"/>
      <c r="AG15" s="165"/>
      <c r="AH15" s="165"/>
      <c r="AI15" s="165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</row>
    <row r="16" spans="1:107" s="180" customFormat="1" ht="80.099999999999994" customHeight="1" x14ac:dyDescent="0.25">
      <c r="A16" s="29">
        <v>11</v>
      </c>
      <c r="B16" s="29" t="s">
        <v>465</v>
      </c>
      <c r="C16" s="29" t="s">
        <v>423</v>
      </c>
      <c r="D16" s="29" t="s">
        <v>106</v>
      </c>
      <c r="E16" s="36" t="s">
        <v>142</v>
      </c>
      <c r="F16" s="36" t="s">
        <v>241</v>
      </c>
      <c r="G16" s="36" t="s">
        <v>241</v>
      </c>
      <c r="H16" s="36">
        <v>10</v>
      </c>
      <c r="I16" s="106">
        <v>4</v>
      </c>
      <c r="J16" s="188">
        <v>13</v>
      </c>
      <c r="K16" s="189" t="s">
        <v>466</v>
      </c>
      <c r="L16" s="36" t="s">
        <v>467</v>
      </c>
      <c r="M16" s="188">
        <v>3469401550</v>
      </c>
      <c r="N16" s="36" t="s">
        <v>464</v>
      </c>
      <c r="O16" s="190">
        <v>35.001530000000002</v>
      </c>
      <c r="P16" s="190">
        <v>72.451210000000003</v>
      </c>
      <c r="Q16" s="189">
        <v>64.099999999999994</v>
      </c>
      <c r="R16" s="188">
        <v>34098100318001</v>
      </c>
      <c r="S16" s="36" t="s">
        <v>67</v>
      </c>
      <c r="T16" s="36"/>
      <c r="U16" s="45">
        <v>2990949</v>
      </c>
      <c r="V16" s="40" t="s">
        <v>242</v>
      </c>
      <c r="W16" s="36" t="s">
        <v>67</v>
      </c>
      <c r="X16" s="36"/>
      <c r="Y16" s="112">
        <v>2092388</v>
      </c>
      <c r="Z16" s="36" t="s">
        <v>67</v>
      </c>
      <c r="AA16" s="36"/>
      <c r="AB16" s="112">
        <v>599449</v>
      </c>
      <c r="AC16" s="36" t="s">
        <v>67</v>
      </c>
      <c r="AD16" s="36"/>
      <c r="AE16" s="36">
        <v>2990949</v>
      </c>
      <c r="AF16" s="165"/>
      <c r="AG16" s="165"/>
      <c r="AH16" s="165"/>
      <c r="AI16" s="16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</row>
    <row r="17" spans="1:107" s="180" customFormat="1" ht="80.099999999999994" customHeight="1" x14ac:dyDescent="0.25">
      <c r="A17" s="36">
        <v>12</v>
      </c>
      <c r="B17" s="36" t="s">
        <v>483</v>
      </c>
      <c r="C17" s="36" t="s">
        <v>423</v>
      </c>
      <c r="D17" s="36" t="s">
        <v>65</v>
      </c>
      <c r="E17" s="36" t="s">
        <v>66</v>
      </c>
      <c r="F17" s="36" t="s">
        <v>484</v>
      </c>
      <c r="G17" s="36" t="s">
        <v>484</v>
      </c>
      <c r="H17" s="36">
        <v>78</v>
      </c>
      <c r="I17" s="36">
        <v>33</v>
      </c>
      <c r="J17" s="36">
        <v>26</v>
      </c>
      <c r="K17" s="36" t="s">
        <v>182</v>
      </c>
      <c r="L17" s="36" t="s">
        <v>183</v>
      </c>
      <c r="M17" s="36" t="s">
        <v>485</v>
      </c>
      <c r="N17" s="36" t="s">
        <v>484</v>
      </c>
      <c r="O17" s="36">
        <v>33.879105000000003</v>
      </c>
      <c r="P17" s="36">
        <v>71.829145999999994</v>
      </c>
      <c r="Q17" s="36">
        <v>160</v>
      </c>
      <c r="R17" s="36" t="s">
        <v>486</v>
      </c>
      <c r="S17" s="36" t="s">
        <v>67</v>
      </c>
      <c r="T17" s="36"/>
      <c r="U17" s="36">
        <v>2976302</v>
      </c>
      <c r="V17" s="36" t="s">
        <v>487</v>
      </c>
      <c r="W17" s="36" t="s">
        <v>67</v>
      </c>
      <c r="X17" s="36"/>
      <c r="Y17" s="36">
        <v>1179198</v>
      </c>
      <c r="Z17" s="36"/>
      <c r="AA17" s="36"/>
      <c r="AB17" s="36"/>
      <c r="AC17" s="36" t="s">
        <v>67</v>
      </c>
      <c r="AD17" s="36"/>
      <c r="AE17" s="120">
        <v>2976302</v>
      </c>
      <c r="AF17" s="165"/>
      <c r="AG17" s="165"/>
      <c r="AH17" s="165"/>
      <c r="AI17" s="16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</row>
    <row r="18" spans="1:107" s="180" customFormat="1" ht="80.099999999999994" customHeight="1" x14ac:dyDescent="0.25">
      <c r="A18" s="36">
        <v>13</v>
      </c>
      <c r="B18" s="36" t="s">
        <v>474</v>
      </c>
      <c r="C18" s="36" t="s">
        <v>423</v>
      </c>
      <c r="D18" s="36" t="s">
        <v>475</v>
      </c>
      <c r="E18" s="36" t="s">
        <v>70</v>
      </c>
      <c r="F18" s="36" t="s">
        <v>476</v>
      </c>
      <c r="G18" s="36" t="s">
        <v>477</v>
      </c>
      <c r="H18" s="36">
        <v>46</v>
      </c>
      <c r="I18" s="36">
        <v>18</v>
      </c>
      <c r="J18" s="36">
        <v>20</v>
      </c>
      <c r="K18" s="36" t="s">
        <v>478</v>
      </c>
      <c r="L18" s="36" t="s">
        <v>479</v>
      </c>
      <c r="M18" s="36" t="s">
        <v>480</v>
      </c>
      <c r="N18" s="36" t="s">
        <v>477</v>
      </c>
      <c r="O18" s="36">
        <v>33.951872999999999</v>
      </c>
      <c r="P18" s="36">
        <v>73.024202000000002</v>
      </c>
      <c r="Q18" s="36">
        <v>27</v>
      </c>
      <c r="R18" s="36" t="s">
        <v>481</v>
      </c>
      <c r="S18" s="36" t="s">
        <v>67</v>
      </c>
      <c r="T18" s="36"/>
      <c r="U18" s="36">
        <v>2166000</v>
      </c>
      <c r="V18" s="36" t="s">
        <v>482</v>
      </c>
      <c r="W18" s="36" t="s">
        <v>67</v>
      </c>
      <c r="X18" s="36"/>
      <c r="Y18" s="120">
        <v>720000</v>
      </c>
      <c r="Z18" s="36" t="s">
        <v>67</v>
      </c>
      <c r="AA18" s="36"/>
      <c r="AB18" s="120">
        <v>540000</v>
      </c>
      <c r="AC18" s="36" t="s">
        <v>67</v>
      </c>
      <c r="AD18" s="36"/>
      <c r="AE18" s="120">
        <v>2166000</v>
      </c>
      <c r="AF18" s="165"/>
      <c r="AG18" s="165"/>
      <c r="AH18" s="165"/>
      <c r="AI18" s="165"/>
    </row>
    <row r="19" spans="1:107" s="180" customFormat="1" ht="80.099999999999994" customHeight="1" x14ac:dyDescent="0.25">
      <c r="A19" s="45">
        <v>14</v>
      </c>
      <c r="B19" s="204" t="s">
        <v>562</v>
      </c>
      <c r="C19" s="191" t="s">
        <v>423</v>
      </c>
      <c r="D19" s="192" t="s">
        <v>70</v>
      </c>
      <c r="E19" s="193" t="s">
        <v>563</v>
      </c>
      <c r="F19" s="204" t="s">
        <v>564</v>
      </c>
      <c r="G19" s="204" t="s">
        <v>565</v>
      </c>
      <c r="H19" s="192">
        <v>45</v>
      </c>
      <c r="I19" s="36">
        <v>17</v>
      </c>
      <c r="J19" s="192">
        <v>13</v>
      </c>
      <c r="K19" s="192" t="s">
        <v>566</v>
      </c>
      <c r="L19" s="192" t="s">
        <v>567</v>
      </c>
      <c r="M19" s="192" t="s">
        <v>568</v>
      </c>
      <c r="N19" s="45" t="s">
        <v>565</v>
      </c>
      <c r="O19" s="36">
        <v>33.995601000000001</v>
      </c>
      <c r="P19" s="205">
        <v>72.669569999999993</v>
      </c>
      <c r="Q19" s="192">
        <v>38</v>
      </c>
      <c r="R19" s="36" t="s">
        <v>569</v>
      </c>
      <c r="S19" s="45" t="s">
        <v>67</v>
      </c>
      <c r="T19" s="36"/>
      <c r="U19" s="205">
        <v>1800000</v>
      </c>
      <c r="V19" s="205" t="s">
        <v>570</v>
      </c>
      <c r="W19" s="36" t="s">
        <v>67</v>
      </c>
      <c r="X19" s="36"/>
      <c r="Y19" s="36">
        <v>720000</v>
      </c>
      <c r="Z19" s="36"/>
      <c r="AA19" s="36"/>
      <c r="AB19" s="36"/>
      <c r="AC19" s="36"/>
      <c r="AD19" s="36"/>
      <c r="AE19" s="36"/>
      <c r="AF19" s="165"/>
      <c r="AG19" s="165"/>
      <c r="AH19" s="165"/>
      <c r="AI19" s="165"/>
    </row>
    <row r="20" spans="1:107" s="180" customFormat="1" ht="80.099999999999994" customHeight="1" x14ac:dyDescent="0.25">
      <c r="A20" s="106">
        <v>15</v>
      </c>
      <c r="B20" s="89" t="s">
        <v>422</v>
      </c>
      <c r="C20" s="106" t="s">
        <v>423</v>
      </c>
      <c r="D20" s="36" t="s">
        <v>196</v>
      </c>
      <c r="E20" s="36" t="s">
        <v>197</v>
      </c>
      <c r="F20" s="107" t="s">
        <v>215</v>
      </c>
      <c r="G20" s="30" t="s">
        <v>215</v>
      </c>
      <c r="H20" s="32">
        <v>85</v>
      </c>
      <c r="I20" s="32">
        <v>34</v>
      </c>
      <c r="J20" s="30">
        <v>10</v>
      </c>
      <c r="K20" s="30" t="s">
        <v>424</v>
      </c>
      <c r="L20" s="39" t="s">
        <v>425</v>
      </c>
      <c r="M20" s="108">
        <v>3465564408</v>
      </c>
      <c r="N20" s="107" t="s">
        <v>215</v>
      </c>
      <c r="O20" s="109">
        <v>33.305459999999997</v>
      </c>
      <c r="P20" s="109">
        <v>71.063990000000004</v>
      </c>
      <c r="Q20" s="36" t="s">
        <v>426</v>
      </c>
      <c r="R20" s="32" t="s">
        <v>427</v>
      </c>
      <c r="S20" s="36" t="s">
        <v>67</v>
      </c>
      <c r="T20" s="36"/>
      <c r="U20" s="107">
        <v>3475765</v>
      </c>
      <c r="V20" s="110">
        <v>45081</v>
      </c>
      <c r="W20" s="36" t="s">
        <v>191</v>
      </c>
      <c r="X20" s="36"/>
      <c r="Y20" s="111">
        <v>1390306</v>
      </c>
      <c r="Z20" s="36"/>
      <c r="AA20" s="36"/>
      <c r="AB20" s="112">
        <v>0</v>
      </c>
      <c r="AC20" s="36"/>
      <c r="AD20" s="36" t="s">
        <v>67</v>
      </c>
      <c r="AE20" s="112">
        <v>3474922</v>
      </c>
      <c r="AF20" s="165" t="s">
        <v>428</v>
      </c>
      <c r="AG20" s="165"/>
      <c r="AH20" s="165"/>
      <c r="AI20" s="165"/>
    </row>
    <row r="21" spans="1:107" s="180" customFormat="1" ht="80.099999999999994" customHeight="1" x14ac:dyDescent="0.25">
      <c r="A21" s="106">
        <v>16</v>
      </c>
      <c r="B21" s="195" t="s">
        <v>429</v>
      </c>
      <c r="C21" s="106" t="s">
        <v>423</v>
      </c>
      <c r="D21" s="36" t="s">
        <v>196</v>
      </c>
      <c r="E21" s="36" t="s">
        <v>197</v>
      </c>
      <c r="F21" s="107" t="s">
        <v>430</v>
      </c>
      <c r="G21" s="30" t="s">
        <v>215</v>
      </c>
      <c r="H21" s="32">
        <v>85</v>
      </c>
      <c r="I21" s="32">
        <v>34</v>
      </c>
      <c r="J21" s="30">
        <v>10</v>
      </c>
      <c r="K21" s="30" t="s">
        <v>431</v>
      </c>
      <c r="L21" s="39" t="s">
        <v>432</v>
      </c>
      <c r="M21" s="108">
        <v>3449790855</v>
      </c>
      <c r="N21" s="107" t="s">
        <v>430</v>
      </c>
      <c r="O21" s="109">
        <v>33.299309999999998</v>
      </c>
      <c r="P21" s="109">
        <v>71.036379999999994</v>
      </c>
      <c r="Q21" s="36" t="s">
        <v>426</v>
      </c>
      <c r="R21" s="32" t="s">
        <v>433</v>
      </c>
      <c r="S21" s="36" t="s">
        <v>67</v>
      </c>
      <c r="T21" s="36"/>
      <c r="U21" s="107">
        <v>4319820</v>
      </c>
      <c r="V21" s="110">
        <v>45081</v>
      </c>
      <c r="W21" s="36" t="s">
        <v>191</v>
      </c>
      <c r="X21" s="36"/>
      <c r="Y21" s="111">
        <v>1727928</v>
      </c>
      <c r="Z21" s="36"/>
      <c r="AA21" s="36"/>
      <c r="AB21" s="112">
        <v>0</v>
      </c>
      <c r="AC21" s="36" t="s">
        <v>67</v>
      </c>
      <c r="AD21" s="36"/>
      <c r="AE21" s="112">
        <v>4221621</v>
      </c>
      <c r="AF21" s="165"/>
      <c r="AG21" s="165"/>
      <c r="AH21" s="165"/>
      <c r="AI21" s="165"/>
    </row>
    <row r="22" spans="1:107" s="180" customFormat="1" ht="80.099999999999994" customHeight="1" x14ac:dyDescent="0.25">
      <c r="A22" s="106">
        <v>17</v>
      </c>
      <c r="B22" s="195" t="s">
        <v>434</v>
      </c>
      <c r="C22" s="106" t="s">
        <v>423</v>
      </c>
      <c r="D22" s="36" t="s">
        <v>196</v>
      </c>
      <c r="E22" s="36" t="s">
        <v>197</v>
      </c>
      <c r="F22" s="107" t="s">
        <v>430</v>
      </c>
      <c r="G22" s="30" t="s">
        <v>215</v>
      </c>
      <c r="H22" s="32">
        <v>85</v>
      </c>
      <c r="I22" s="32">
        <v>34</v>
      </c>
      <c r="J22" s="30">
        <v>10</v>
      </c>
      <c r="K22" s="30" t="s">
        <v>435</v>
      </c>
      <c r="L22" s="39" t="s">
        <v>436</v>
      </c>
      <c r="M22" s="108">
        <v>3452623558</v>
      </c>
      <c r="N22" s="107" t="s">
        <v>430</v>
      </c>
      <c r="O22" s="109">
        <v>33.302070000000001</v>
      </c>
      <c r="P22" s="109">
        <v>71.048069999999996</v>
      </c>
      <c r="Q22" s="36" t="s">
        <v>426</v>
      </c>
      <c r="R22" s="155" t="s">
        <v>437</v>
      </c>
      <c r="S22" s="36" t="s">
        <v>67</v>
      </c>
      <c r="T22" s="36"/>
      <c r="U22" s="107">
        <v>3291809</v>
      </c>
      <c r="V22" s="110">
        <v>45081</v>
      </c>
      <c r="W22" s="36" t="s">
        <v>191</v>
      </c>
      <c r="X22" s="36"/>
      <c r="Y22" s="112">
        <v>987543</v>
      </c>
      <c r="Z22" s="36"/>
      <c r="AA22" s="36"/>
      <c r="AB22" s="112">
        <v>0</v>
      </c>
      <c r="AC22" s="36" t="s">
        <v>67</v>
      </c>
      <c r="AD22" s="36"/>
      <c r="AE22" s="112">
        <v>2794837</v>
      </c>
      <c r="AF22" s="165"/>
      <c r="AG22" s="165"/>
      <c r="AH22" s="165"/>
      <c r="AI22" s="165"/>
    </row>
    <row r="23" spans="1:107" s="12" customFormat="1" ht="80.099999999999994" customHeight="1" x14ac:dyDescent="0.25">
      <c r="A23" s="25">
        <v>18</v>
      </c>
      <c r="B23" s="196" t="s">
        <v>547</v>
      </c>
      <c r="C23" s="25" t="s">
        <v>423</v>
      </c>
      <c r="D23" s="25" t="s">
        <v>150</v>
      </c>
      <c r="E23" s="197" t="s">
        <v>548</v>
      </c>
      <c r="F23" s="196" t="s">
        <v>549</v>
      </c>
      <c r="G23" s="196" t="s">
        <v>550</v>
      </c>
      <c r="H23" s="25">
        <v>90</v>
      </c>
      <c r="I23" s="25">
        <v>35</v>
      </c>
      <c r="J23" s="25">
        <v>8</v>
      </c>
      <c r="K23" s="196" t="s">
        <v>551</v>
      </c>
      <c r="L23" s="198" t="s">
        <v>552</v>
      </c>
      <c r="M23" s="206" t="s">
        <v>553</v>
      </c>
      <c r="N23" s="196" t="s">
        <v>554</v>
      </c>
      <c r="O23" s="25">
        <v>33.665236999999998</v>
      </c>
      <c r="P23" s="25">
        <v>71.915300000000002</v>
      </c>
      <c r="Q23" s="199">
        <v>11</v>
      </c>
      <c r="R23" s="25" t="s">
        <v>555</v>
      </c>
      <c r="S23" s="25" t="s">
        <v>67</v>
      </c>
      <c r="T23" s="25"/>
      <c r="U23" s="25">
        <v>1417600</v>
      </c>
      <c r="V23" s="25" t="s">
        <v>555</v>
      </c>
      <c r="W23" s="25"/>
      <c r="X23" s="25"/>
      <c r="Y23" s="25"/>
      <c r="Z23" s="25"/>
      <c r="AA23" s="25"/>
      <c r="AB23" s="25"/>
      <c r="AC23" s="25"/>
      <c r="AD23" s="25"/>
      <c r="AE23" s="25"/>
      <c r="AF23" s="211"/>
      <c r="AG23" s="211"/>
      <c r="AH23" s="211"/>
      <c r="AI23" s="211"/>
      <c r="AJ23" s="11"/>
    </row>
    <row r="24" spans="1:107" s="12" customFormat="1" ht="80.099999999999994" customHeight="1" x14ac:dyDescent="0.25">
      <c r="A24" s="25">
        <v>19</v>
      </c>
      <c r="B24" s="196" t="s">
        <v>556</v>
      </c>
      <c r="C24" s="25" t="s">
        <v>423</v>
      </c>
      <c r="D24" s="25" t="s">
        <v>150</v>
      </c>
      <c r="E24" s="197" t="s">
        <v>548</v>
      </c>
      <c r="F24" s="196" t="s">
        <v>550</v>
      </c>
      <c r="G24" s="25" t="s">
        <v>550</v>
      </c>
      <c r="H24" s="25">
        <v>90</v>
      </c>
      <c r="I24" s="25">
        <v>35</v>
      </c>
      <c r="J24" s="25">
        <v>7</v>
      </c>
      <c r="K24" s="196" t="s">
        <v>557</v>
      </c>
      <c r="L24" s="198" t="s">
        <v>558</v>
      </c>
      <c r="M24" s="25" t="s">
        <v>559</v>
      </c>
      <c r="N24" s="196" t="s">
        <v>560</v>
      </c>
      <c r="O24" s="25">
        <v>33.663901000000003</v>
      </c>
      <c r="P24" s="25">
        <v>71.926489000000004</v>
      </c>
      <c r="Q24" s="199">
        <v>10</v>
      </c>
      <c r="R24" s="25" t="s">
        <v>555</v>
      </c>
      <c r="S24" s="25" t="s">
        <v>67</v>
      </c>
      <c r="T24" s="25"/>
      <c r="U24" s="25">
        <v>1673800</v>
      </c>
      <c r="V24" s="25" t="s">
        <v>555</v>
      </c>
      <c r="W24" s="25"/>
      <c r="X24" s="25"/>
      <c r="Y24" s="25"/>
      <c r="Z24" s="25"/>
      <c r="AA24" s="25"/>
      <c r="AB24" s="25"/>
      <c r="AC24" s="25"/>
      <c r="AD24" s="25"/>
      <c r="AE24" s="25"/>
      <c r="AF24" s="211"/>
      <c r="AG24" s="211"/>
      <c r="AH24" s="211"/>
      <c r="AI24" s="211"/>
      <c r="AJ24" s="11"/>
    </row>
    <row r="25" spans="1:107" s="12" customFormat="1" ht="80.099999999999994" customHeight="1" x14ac:dyDescent="0.25">
      <c r="A25" s="36">
        <v>20</v>
      </c>
      <c r="B25" s="111" t="s">
        <v>561</v>
      </c>
      <c r="C25" s="45" t="s">
        <v>423</v>
      </c>
      <c r="D25" s="45" t="s">
        <v>150</v>
      </c>
      <c r="E25" s="182" t="s">
        <v>548</v>
      </c>
      <c r="F25" s="111" t="s">
        <v>550</v>
      </c>
      <c r="G25" s="36" t="s">
        <v>550</v>
      </c>
      <c r="H25" s="36">
        <v>90</v>
      </c>
      <c r="I25" s="36">
        <v>35</v>
      </c>
      <c r="J25" s="36">
        <v>7</v>
      </c>
      <c r="K25" s="111" t="s">
        <v>557</v>
      </c>
      <c r="L25" s="147" t="s">
        <v>558</v>
      </c>
      <c r="M25" s="36" t="s">
        <v>559</v>
      </c>
      <c r="N25" s="111" t="s">
        <v>560</v>
      </c>
      <c r="O25" s="36">
        <v>33.662700000000001</v>
      </c>
      <c r="P25" s="36">
        <v>71.926489000000004</v>
      </c>
      <c r="Q25" s="183">
        <v>11</v>
      </c>
      <c r="R25" s="36" t="s">
        <v>555</v>
      </c>
      <c r="S25" s="36" t="s">
        <v>67</v>
      </c>
      <c r="T25" s="36"/>
      <c r="U25" s="45">
        <v>1814700</v>
      </c>
      <c r="V25" s="36" t="s">
        <v>555</v>
      </c>
      <c r="W25" s="36"/>
      <c r="X25" s="36"/>
      <c r="Y25" s="36"/>
      <c r="Z25" s="36"/>
      <c r="AA25" s="36"/>
      <c r="AB25" s="36"/>
      <c r="AC25" s="36"/>
      <c r="AD25" s="36"/>
      <c r="AE25" s="36"/>
      <c r="AF25" s="165"/>
      <c r="AG25" s="165"/>
      <c r="AH25" s="165"/>
      <c r="AI25" s="165"/>
      <c r="AJ25" s="11"/>
    </row>
    <row r="26" spans="1:107" s="180" customFormat="1" ht="80.099999999999994" customHeight="1" x14ac:dyDescent="0.25">
      <c r="A26" s="36">
        <v>21</v>
      </c>
      <c r="B26" s="207" t="s">
        <v>439</v>
      </c>
      <c r="C26" s="191" t="s">
        <v>423</v>
      </c>
      <c r="D26" s="192" t="s">
        <v>251</v>
      </c>
      <c r="E26" s="193" t="s">
        <v>440</v>
      </c>
      <c r="F26" s="207" t="s">
        <v>252</v>
      </c>
      <c r="G26" s="207" t="s">
        <v>252</v>
      </c>
      <c r="H26" s="192">
        <v>84</v>
      </c>
      <c r="I26" s="192">
        <v>33</v>
      </c>
      <c r="J26" s="192">
        <v>20</v>
      </c>
      <c r="K26" s="192" t="s">
        <v>441</v>
      </c>
      <c r="L26" s="200" t="s">
        <v>442</v>
      </c>
      <c r="M26" s="200" t="s">
        <v>443</v>
      </c>
      <c r="N26" s="36" t="s">
        <v>444</v>
      </c>
      <c r="O26" s="201">
        <v>33.471989000000001</v>
      </c>
      <c r="P26" s="208">
        <v>70.774686000000003</v>
      </c>
      <c r="Q26" s="192">
        <v>40</v>
      </c>
      <c r="R26" s="209">
        <v>3004780166</v>
      </c>
      <c r="S26" s="36" t="s">
        <v>67</v>
      </c>
      <c r="T26" s="36"/>
      <c r="U26" s="208">
        <v>1860000</v>
      </c>
      <c r="V26" s="208" t="s">
        <v>445</v>
      </c>
      <c r="W26" s="36" t="s">
        <v>67</v>
      </c>
      <c r="X26" s="36"/>
      <c r="Y26" s="36">
        <v>744000</v>
      </c>
      <c r="Z26" s="36" t="s">
        <v>67</v>
      </c>
      <c r="AA26" s="36"/>
      <c r="AB26" s="36">
        <v>558000</v>
      </c>
      <c r="AC26" s="36" t="s">
        <v>67</v>
      </c>
      <c r="AD26" s="36"/>
      <c r="AE26" s="208">
        <v>1860000</v>
      </c>
      <c r="AF26" s="165"/>
      <c r="AG26" s="165"/>
      <c r="AH26" s="165"/>
      <c r="AI26" s="165"/>
    </row>
    <row r="27" spans="1:107" s="180" customFormat="1" ht="80.099999999999994" customHeight="1" x14ac:dyDescent="0.25">
      <c r="A27" s="36">
        <v>22</v>
      </c>
      <c r="B27" s="207" t="s">
        <v>446</v>
      </c>
      <c r="C27" s="191" t="s">
        <v>423</v>
      </c>
      <c r="D27" s="192" t="s">
        <v>251</v>
      </c>
      <c r="E27" s="193" t="s">
        <v>440</v>
      </c>
      <c r="F27" s="207" t="s">
        <v>252</v>
      </c>
      <c r="G27" s="207" t="s">
        <v>252</v>
      </c>
      <c r="H27" s="192">
        <v>84</v>
      </c>
      <c r="I27" s="192">
        <v>33</v>
      </c>
      <c r="J27" s="192">
        <v>18</v>
      </c>
      <c r="K27" s="192" t="s">
        <v>253</v>
      </c>
      <c r="L27" s="200" t="s">
        <v>254</v>
      </c>
      <c r="M27" s="200" t="s">
        <v>255</v>
      </c>
      <c r="N27" s="36" t="s">
        <v>252</v>
      </c>
      <c r="O27" s="201">
        <v>33.489609999999999</v>
      </c>
      <c r="P27" s="208">
        <v>70.787350000000004</v>
      </c>
      <c r="Q27" s="192">
        <v>45</v>
      </c>
      <c r="R27" s="209">
        <v>3004567349</v>
      </c>
      <c r="S27" s="36" t="s">
        <v>67</v>
      </c>
      <c r="T27" s="36"/>
      <c r="U27" s="208">
        <v>1800000</v>
      </c>
      <c r="V27" s="208" t="s">
        <v>445</v>
      </c>
      <c r="W27" s="36" t="s">
        <v>67</v>
      </c>
      <c r="X27" s="36"/>
      <c r="Y27" s="36">
        <v>720000</v>
      </c>
      <c r="Z27" s="36" t="s">
        <v>67</v>
      </c>
      <c r="AA27" s="36"/>
      <c r="AB27" s="36">
        <v>540000</v>
      </c>
      <c r="AC27" s="36" t="s">
        <v>67</v>
      </c>
      <c r="AD27" s="36"/>
      <c r="AE27" s="208">
        <v>1800000</v>
      </c>
      <c r="AF27" s="165"/>
      <c r="AG27" s="165"/>
      <c r="AH27" s="165"/>
      <c r="AI27" s="165"/>
    </row>
    <row r="28" spans="1:107" s="180" customFormat="1" ht="80.099999999999994" customHeight="1" x14ac:dyDescent="0.25">
      <c r="A28" s="36">
        <v>23</v>
      </c>
      <c r="B28" s="207" t="s">
        <v>447</v>
      </c>
      <c r="C28" s="191" t="s">
        <v>423</v>
      </c>
      <c r="D28" s="192" t="s">
        <v>251</v>
      </c>
      <c r="E28" s="193" t="s">
        <v>440</v>
      </c>
      <c r="F28" s="207" t="s">
        <v>252</v>
      </c>
      <c r="G28" s="207" t="s">
        <v>252</v>
      </c>
      <c r="H28" s="192">
        <v>84</v>
      </c>
      <c r="I28" s="192">
        <v>33</v>
      </c>
      <c r="J28" s="192">
        <v>17</v>
      </c>
      <c r="K28" s="192" t="s">
        <v>448</v>
      </c>
      <c r="L28" s="200" t="s">
        <v>449</v>
      </c>
      <c r="M28" s="200" t="s">
        <v>450</v>
      </c>
      <c r="N28" s="36" t="s">
        <v>451</v>
      </c>
      <c r="O28" s="200">
        <v>33.473132999999997</v>
      </c>
      <c r="P28" s="208">
        <v>70.771051</v>
      </c>
      <c r="Q28" s="192">
        <v>50</v>
      </c>
      <c r="R28" s="209">
        <v>3004793209</v>
      </c>
      <c r="S28" s="36" t="s">
        <v>67</v>
      </c>
      <c r="T28" s="36"/>
      <c r="U28" s="208">
        <v>1740000</v>
      </c>
      <c r="V28" s="208" t="s">
        <v>445</v>
      </c>
      <c r="W28" s="36" t="s">
        <v>67</v>
      </c>
      <c r="X28" s="36"/>
      <c r="Y28" s="36">
        <v>696000</v>
      </c>
      <c r="Z28" s="36" t="s">
        <v>67</v>
      </c>
      <c r="AA28" s="36"/>
      <c r="AB28" s="36">
        <v>522000</v>
      </c>
      <c r="AC28" s="36" t="s">
        <v>67</v>
      </c>
      <c r="AD28" s="36"/>
      <c r="AE28" s="208">
        <v>1740000</v>
      </c>
      <c r="AF28" s="165"/>
      <c r="AG28" s="165"/>
      <c r="AH28" s="165"/>
      <c r="AI28" s="165"/>
    </row>
    <row r="29" spans="1:107" x14ac:dyDescent="0.25">
      <c r="A29" s="212"/>
      <c r="B29" s="9"/>
    </row>
    <row r="30" spans="1:107" x14ac:dyDescent="0.25">
      <c r="A30" s="212"/>
      <c r="B30" s="9"/>
    </row>
  </sheetData>
  <mergeCells count="46">
    <mergeCell ref="A4:A5"/>
    <mergeCell ref="B4:B5"/>
    <mergeCell ref="C4:C5"/>
    <mergeCell ref="D4:D5"/>
    <mergeCell ref="E4:E5"/>
    <mergeCell ref="I4:I5"/>
    <mergeCell ref="J4:J5"/>
    <mergeCell ref="F2:L2"/>
    <mergeCell ref="AF20:AI20"/>
    <mergeCell ref="AF21:AI21"/>
    <mergeCell ref="K4:K5"/>
    <mergeCell ref="L4:L5"/>
    <mergeCell ref="S4:V4"/>
    <mergeCell ref="M4:M5"/>
    <mergeCell ref="N4:N5"/>
    <mergeCell ref="O4:P4"/>
    <mergeCell ref="Q4:Q5"/>
    <mergeCell ref="R4:R5"/>
    <mergeCell ref="F4:F5"/>
    <mergeCell ref="G4:G5"/>
    <mergeCell ref="H4:H5"/>
    <mergeCell ref="AF19:AI19"/>
    <mergeCell ref="W4:Y4"/>
    <mergeCell ref="Z4:AB4"/>
    <mergeCell ref="AC4:AE4"/>
    <mergeCell ref="AF13:AI13"/>
    <mergeCell ref="AF14:AI14"/>
    <mergeCell ref="AF15:AI15"/>
    <mergeCell ref="AF16:AI16"/>
    <mergeCell ref="AF17:AI17"/>
    <mergeCell ref="AF26:AI26"/>
    <mergeCell ref="AF27:AI27"/>
    <mergeCell ref="AF28:AI28"/>
    <mergeCell ref="AF4:AI5"/>
    <mergeCell ref="AF6:AI6"/>
    <mergeCell ref="AF7:AI7"/>
    <mergeCell ref="AF8:AI8"/>
    <mergeCell ref="AF9:AI9"/>
    <mergeCell ref="AF10:AI10"/>
    <mergeCell ref="AF11:AI11"/>
    <mergeCell ref="AF12:AI12"/>
    <mergeCell ref="AF24:AI24"/>
    <mergeCell ref="AF25:AI25"/>
    <mergeCell ref="AF22:AI22"/>
    <mergeCell ref="AF23:AI23"/>
    <mergeCell ref="AF18:AI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10"/>
  <sheetViews>
    <sheetView topLeftCell="K1" zoomScale="50" zoomScaleNormal="50" workbookViewId="0">
      <selection activeCell="X10" sqref="X10"/>
    </sheetView>
  </sheetViews>
  <sheetFormatPr defaultRowHeight="15" x14ac:dyDescent="0.25"/>
  <cols>
    <col min="1" max="1" width="7.140625" customWidth="1"/>
    <col min="2" max="2" width="14.42578125" customWidth="1"/>
    <col min="3" max="3" width="11.85546875" customWidth="1"/>
    <col min="4" max="4" width="17.85546875" customWidth="1"/>
    <col min="5" max="5" width="16.5703125" customWidth="1"/>
    <col min="6" max="6" width="15.140625" customWidth="1"/>
    <col min="7" max="7" width="17.42578125" customWidth="1"/>
    <col min="8" max="8" width="11.7109375" customWidth="1"/>
    <col min="9" max="9" width="11.85546875" customWidth="1"/>
    <col min="10" max="10" width="14.140625" customWidth="1"/>
    <col min="11" max="11" width="24.5703125" customWidth="1"/>
    <col min="12" max="12" width="21.5703125" customWidth="1"/>
    <col min="13" max="13" width="18" customWidth="1"/>
    <col min="14" max="14" width="16" customWidth="1"/>
    <col min="15" max="16" width="12.140625" bestFit="1" customWidth="1"/>
    <col min="17" max="17" width="13.140625" customWidth="1"/>
    <col min="18" max="18" width="20.28515625" customWidth="1"/>
    <col min="19" max="19" width="16" customWidth="1"/>
    <col min="20" max="20" width="16.85546875" customWidth="1"/>
    <col min="21" max="21" width="18.5703125" customWidth="1"/>
    <col min="22" max="22" width="15.85546875" customWidth="1"/>
    <col min="23" max="23" width="16.85546875" customWidth="1"/>
    <col min="24" max="24" width="16.42578125" customWidth="1"/>
    <col min="25" max="25" width="25.140625" customWidth="1"/>
    <col min="26" max="26" width="16.42578125" customWidth="1"/>
    <col min="27" max="27" width="16.28515625" customWidth="1"/>
    <col min="28" max="28" width="25" customWidth="1"/>
    <col min="29" max="29" width="13" customWidth="1"/>
    <col min="30" max="30" width="17.28515625" customWidth="1"/>
    <col min="31" max="31" width="22.85546875" customWidth="1"/>
  </cols>
  <sheetData>
    <row r="3" spans="1:31" s="221" customFormat="1" ht="69.95" customHeight="1" x14ac:dyDescent="0.25">
      <c r="A3" s="220" t="s">
        <v>926</v>
      </c>
      <c r="B3" s="132" t="s">
        <v>1</v>
      </c>
      <c r="C3" s="132" t="s">
        <v>2</v>
      </c>
      <c r="D3" s="132" t="s">
        <v>3</v>
      </c>
      <c r="E3" s="132" t="s">
        <v>146</v>
      </c>
      <c r="F3" s="132" t="s">
        <v>64</v>
      </c>
      <c r="G3" s="132" t="s">
        <v>184</v>
      </c>
      <c r="H3" s="132" t="s">
        <v>185</v>
      </c>
      <c r="I3" s="132" t="s">
        <v>147</v>
      </c>
      <c r="J3" s="132" t="s">
        <v>148</v>
      </c>
      <c r="K3" s="132" t="s">
        <v>4</v>
      </c>
      <c r="L3" s="132" t="s">
        <v>5</v>
      </c>
      <c r="M3" s="132" t="s">
        <v>6</v>
      </c>
      <c r="N3" s="132" t="s">
        <v>7</v>
      </c>
      <c r="O3" s="132" t="s">
        <v>8</v>
      </c>
      <c r="P3" s="132"/>
      <c r="Q3" s="132" t="s">
        <v>927</v>
      </c>
      <c r="R3" s="132" t="s">
        <v>10</v>
      </c>
      <c r="S3" s="133" t="s">
        <v>186</v>
      </c>
      <c r="T3" s="133"/>
      <c r="U3" s="133"/>
      <c r="V3" s="133"/>
      <c r="W3" s="134" t="s">
        <v>248</v>
      </c>
      <c r="X3" s="134"/>
      <c r="Y3" s="134"/>
      <c r="Z3" s="135" t="s">
        <v>249</v>
      </c>
      <c r="AA3" s="135"/>
      <c r="AB3" s="135"/>
      <c r="AC3" s="136" t="s">
        <v>250</v>
      </c>
      <c r="AD3" s="136"/>
      <c r="AE3" s="136"/>
    </row>
    <row r="4" spans="1:31" s="221" customFormat="1" ht="69.95" customHeight="1" x14ac:dyDescent="0.25">
      <c r="A4" s="22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7" t="s">
        <v>189</v>
      </c>
      <c r="P4" s="137" t="s">
        <v>190</v>
      </c>
      <c r="Q4" s="132"/>
      <c r="R4" s="132"/>
      <c r="S4" s="94" t="s">
        <v>191</v>
      </c>
      <c r="T4" s="94" t="s">
        <v>587</v>
      </c>
      <c r="U4" s="94" t="s">
        <v>193</v>
      </c>
      <c r="V4" s="94" t="s">
        <v>969</v>
      </c>
      <c r="W4" s="95" t="s">
        <v>191</v>
      </c>
      <c r="X4" s="95" t="s">
        <v>587</v>
      </c>
      <c r="Y4" s="96" t="s">
        <v>971</v>
      </c>
      <c r="Z4" s="97" t="s">
        <v>191</v>
      </c>
      <c r="AA4" s="97" t="s">
        <v>587</v>
      </c>
      <c r="AB4" s="98" t="s">
        <v>195</v>
      </c>
      <c r="AC4" s="99" t="s">
        <v>191</v>
      </c>
      <c r="AD4" s="99" t="s">
        <v>587</v>
      </c>
      <c r="AE4" s="100" t="s">
        <v>972</v>
      </c>
    </row>
    <row r="5" spans="1:31" ht="80.099999999999994" customHeight="1" x14ac:dyDescent="0.25">
      <c r="A5" s="203">
        <v>1</v>
      </c>
      <c r="B5" s="36" t="s">
        <v>928</v>
      </c>
      <c r="C5" s="36" t="s">
        <v>929</v>
      </c>
      <c r="D5" s="36" t="s">
        <v>65</v>
      </c>
      <c r="E5" s="36" t="s">
        <v>66</v>
      </c>
      <c r="F5" s="36" t="s">
        <v>484</v>
      </c>
      <c r="G5" s="36" t="s">
        <v>484</v>
      </c>
      <c r="H5" s="36">
        <v>87</v>
      </c>
      <c r="I5" s="36">
        <v>33</v>
      </c>
      <c r="J5" s="36">
        <v>6</v>
      </c>
      <c r="K5" s="36" t="s">
        <v>930</v>
      </c>
      <c r="L5" s="36" t="s">
        <v>931</v>
      </c>
      <c r="M5" s="36">
        <v>3169758895</v>
      </c>
      <c r="N5" s="36" t="s">
        <v>484</v>
      </c>
      <c r="O5" s="36">
        <v>33.874830000000003</v>
      </c>
      <c r="P5" s="36">
        <v>71.835430000000002</v>
      </c>
      <c r="Q5" s="36">
        <v>12</v>
      </c>
      <c r="R5" s="36" t="s">
        <v>932</v>
      </c>
      <c r="S5" s="36" t="s">
        <v>933</v>
      </c>
      <c r="T5" s="36"/>
      <c r="U5" s="36">
        <v>2249448</v>
      </c>
      <c r="V5" s="36"/>
      <c r="W5" s="36"/>
      <c r="X5" s="36"/>
      <c r="Y5" s="36"/>
      <c r="Z5" s="36"/>
      <c r="AA5" s="36"/>
      <c r="AB5" s="36"/>
      <c r="AC5" s="36"/>
      <c r="AD5" s="36"/>
      <c r="AE5" s="36"/>
    </row>
    <row r="6" spans="1:31" ht="80.099999999999994" customHeight="1" x14ac:dyDescent="0.25">
      <c r="A6" s="194">
        <v>2</v>
      </c>
      <c r="B6" s="146" t="s">
        <v>934</v>
      </c>
      <c r="C6" s="36" t="s">
        <v>929</v>
      </c>
      <c r="D6" s="36" t="s">
        <v>935</v>
      </c>
      <c r="E6" s="182" t="s">
        <v>936</v>
      </c>
      <c r="F6" s="146" t="s">
        <v>215</v>
      </c>
      <c r="G6" s="111" t="s">
        <v>215</v>
      </c>
      <c r="H6" s="145">
        <v>97</v>
      </c>
      <c r="I6" s="145">
        <v>38</v>
      </c>
      <c r="J6" s="146">
        <v>10</v>
      </c>
      <c r="K6" s="146" t="s">
        <v>937</v>
      </c>
      <c r="L6" s="146" t="s">
        <v>938</v>
      </c>
      <c r="M6" s="146">
        <v>3458845603</v>
      </c>
      <c r="N6" s="146" t="s">
        <v>939</v>
      </c>
      <c r="O6" s="146">
        <v>33.301693999999998</v>
      </c>
      <c r="P6" s="146">
        <v>71.052757999999997</v>
      </c>
      <c r="Q6" s="183">
        <v>82</v>
      </c>
      <c r="R6" s="184">
        <v>2009868197</v>
      </c>
      <c r="S6" s="36" t="s">
        <v>67</v>
      </c>
      <c r="T6" s="36" t="s">
        <v>940</v>
      </c>
      <c r="U6" s="36">
        <v>3998443</v>
      </c>
      <c r="V6" s="202" t="s">
        <v>941</v>
      </c>
      <c r="W6" s="65" t="s">
        <v>67</v>
      </c>
      <c r="X6" s="36" t="s">
        <v>940</v>
      </c>
      <c r="Y6" s="65">
        <f>0.4*U6</f>
        <v>1599377.2000000002</v>
      </c>
      <c r="Z6" s="65" t="s">
        <v>67</v>
      </c>
      <c r="AA6" s="36" t="s">
        <v>940</v>
      </c>
      <c r="AB6" s="65">
        <f>2799000-Y6</f>
        <v>1199622.7999999998</v>
      </c>
      <c r="AC6" s="36"/>
      <c r="AD6" s="36"/>
      <c r="AE6" s="36"/>
    </row>
    <row r="7" spans="1:31" ht="80.099999999999994" customHeight="1" x14ac:dyDescent="0.25">
      <c r="A7" s="194">
        <v>3</v>
      </c>
      <c r="B7" s="146" t="s">
        <v>942</v>
      </c>
      <c r="C7" s="36" t="s">
        <v>929</v>
      </c>
      <c r="D7" s="36" t="s">
        <v>935</v>
      </c>
      <c r="E7" s="182" t="str">
        <f>E6</f>
        <v>Banda Daud Shah</v>
      </c>
      <c r="F7" s="146" t="s">
        <v>198</v>
      </c>
      <c r="G7" s="111" t="s">
        <v>943</v>
      </c>
      <c r="H7" s="145">
        <v>97</v>
      </c>
      <c r="I7" s="145">
        <f>I6</f>
        <v>38</v>
      </c>
      <c r="J7" s="146">
        <v>9</v>
      </c>
      <c r="K7" s="146" t="s">
        <v>944</v>
      </c>
      <c r="L7" s="146" t="s">
        <v>945</v>
      </c>
      <c r="M7" s="146">
        <v>31399510507</v>
      </c>
      <c r="N7" s="146" t="s">
        <v>946</v>
      </c>
      <c r="O7" s="146">
        <v>33.170969999999997</v>
      </c>
      <c r="P7" s="146">
        <v>70.900700000000001</v>
      </c>
      <c r="Q7" s="183">
        <v>23</v>
      </c>
      <c r="R7" s="158">
        <v>2010296318</v>
      </c>
      <c r="S7" s="36" t="str">
        <f>S6</f>
        <v>YES</v>
      </c>
      <c r="T7" s="36" t="str">
        <f>T6</f>
        <v>-</v>
      </c>
      <c r="U7" s="36">
        <v>1826790</v>
      </c>
      <c r="V7" s="202" t="str">
        <f>V6</f>
        <v>20-01-2025</v>
      </c>
      <c r="W7" s="65" t="str">
        <f>W6</f>
        <v>YES</v>
      </c>
      <c r="X7" s="36" t="str">
        <f>X6</f>
        <v>-</v>
      </c>
      <c r="Y7" s="65">
        <f>0.4*U7</f>
        <v>730716</v>
      </c>
      <c r="Z7" s="65" t="str">
        <f>Z6</f>
        <v>YES</v>
      </c>
      <c r="AA7" s="36"/>
      <c r="AB7" s="65">
        <f>1200000-Y7</f>
        <v>469284</v>
      </c>
      <c r="AC7" s="36"/>
      <c r="AD7" s="36"/>
      <c r="AE7" s="36"/>
    </row>
    <row r="8" spans="1:31" ht="80.099999999999994" customHeight="1" x14ac:dyDescent="0.25">
      <c r="A8" s="219">
        <v>4</v>
      </c>
      <c r="B8" s="146" t="s">
        <v>947</v>
      </c>
      <c r="C8" s="36" t="s">
        <v>929</v>
      </c>
      <c r="D8" s="36" t="s">
        <v>41</v>
      </c>
      <c r="E8" s="213" t="s">
        <v>42</v>
      </c>
      <c r="F8" s="146" t="s">
        <v>948</v>
      </c>
      <c r="G8" s="146" t="s">
        <v>949</v>
      </c>
      <c r="H8" s="214">
        <v>62</v>
      </c>
      <c r="I8" s="214">
        <v>24</v>
      </c>
      <c r="J8" s="146">
        <v>25</v>
      </c>
      <c r="K8" s="146" t="s">
        <v>950</v>
      </c>
      <c r="L8" s="146">
        <v>1710226523659</v>
      </c>
      <c r="M8" s="146">
        <v>3009021402</v>
      </c>
      <c r="N8" s="146" t="s">
        <v>951</v>
      </c>
      <c r="O8" s="146">
        <v>34.420138000000001</v>
      </c>
      <c r="P8" s="146">
        <v>71.684164999999993</v>
      </c>
      <c r="Q8" s="215">
        <v>311</v>
      </c>
      <c r="R8" s="184" t="s">
        <v>952</v>
      </c>
      <c r="S8" s="36" t="s">
        <v>67</v>
      </c>
      <c r="T8" s="36"/>
      <c r="U8" s="36">
        <v>3887485</v>
      </c>
      <c r="V8" s="202">
        <v>45636</v>
      </c>
      <c r="W8" s="65" t="s">
        <v>67</v>
      </c>
      <c r="X8" s="36"/>
      <c r="Y8" s="65">
        <v>1554300</v>
      </c>
      <c r="Z8" s="65" t="s">
        <v>67</v>
      </c>
      <c r="AA8" s="36"/>
      <c r="AB8" s="65">
        <v>650134</v>
      </c>
      <c r="AC8" s="36"/>
      <c r="AD8" s="36"/>
      <c r="AE8" s="36"/>
    </row>
    <row r="9" spans="1:31" ht="80.099999999999994" customHeight="1" x14ac:dyDescent="0.25">
      <c r="A9" s="203">
        <v>5</v>
      </c>
      <c r="B9" s="36" t="s">
        <v>953</v>
      </c>
      <c r="C9" s="36" t="s">
        <v>929</v>
      </c>
      <c r="D9" s="36" t="s">
        <v>954</v>
      </c>
      <c r="E9" s="36" t="s">
        <v>955</v>
      </c>
      <c r="F9" s="36" t="s">
        <v>956</v>
      </c>
      <c r="G9" s="36" t="s">
        <v>956</v>
      </c>
      <c r="H9" s="36">
        <v>77</v>
      </c>
      <c r="I9" s="36">
        <v>30</v>
      </c>
      <c r="J9" s="36">
        <v>18</v>
      </c>
      <c r="K9" s="36" t="s">
        <v>957</v>
      </c>
      <c r="L9" s="36" t="s">
        <v>958</v>
      </c>
      <c r="M9" s="36">
        <v>3229168300</v>
      </c>
      <c r="N9" s="36" t="s">
        <v>956</v>
      </c>
      <c r="O9" s="36">
        <v>33.802435000000003</v>
      </c>
      <c r="P9" s="36">
        <v>71.621404999999996</v>
      </c>
      <c r="Q9" s="36">
        <v>57</v>
      </c>
      <c r="R9" s="36">
        <v>30049145545</v>
      </c>
      <c r="S9" s="36" t="s">
        <v>67</v>
      </c>
      <c r="T9" s="36"/>
      <c r="U9" s="36">
        <v>3714037</v>
      </c>
      <c r="V9" s="36" t="s">
        <v>959</v>
      </c>
      <c r="W9" s="36" t="s">
        <v>67</v>
      </c>
      <c r="X9" s="120"/>
      <c r="Y9" s="36">
        <v>950000</v>
      </c>
      <c r="Z9" s="36" t="s">
        <v>67</v>
      </c>
      <c r="AA9" s="36"/>
      <c r="AB9" s="36">
        <v>850000</v>
      </c>
      <c r="AC9" s="36"/>
      <c r="AD9" s="36"/>
      <c r="AE9" s="36"/>
    </row>
    <row r="10" spans="1:31" ht="80.099999999999994" customHeight="1" x14ac:dyDescent="0.25">
      <c r="A10" s="203">
        <v>6</v>
      </c>
      <c r="B10" s="109" t="s">
        <v>960</v>
      </c>
      <c r="C10" s="36" t="s">
        <v>929</v>
      </c>
      <c r="D10" s="36" t="s">
        <v>961</v>
      </c>
      <c r="E10" s="185" t="s">
        <v>151</v>
      </c>
      <c r="F10" s="109" t="s">
        <v>962</v>
      </c>
      <c r="G10" s="109" t="str">
        <f>F10</f>
        <v xml:space="preserve">Mandoni Shadi Pur Canal </v>
      </c>
      <c r="H10" s="216">
        <v>32</v>
      </c>
      <c r="I10" s="216">
        <v>80</v>
      </c>
      <c r="J10" s="216">
        <v>7</v>
      </c>
      <c r="K10" s="38" t="s">
        <v>963</v>
      </c>
      <c r="L10" s="147" t="s">
        <v>964</v>
      </c>
      <c r="M10" s="147" t="s">
        <v>965</v>
      </c>
      <c r="N10" s="109" t="s">
        <v>962</v>
      </c>
      <c r="O10" s="216">
        <v>33.651117999999997</v>
      </c>
      <c r="P10" s="216">
        <v>71.890940000000001</v>
      </c>
      <c r="Q10" s="36"/>
      <c r="R10" s="106">
        <v>938001001851</v>
      </c>
      <c r="S10" s="36" t="s">
        <v>191</v>
      </c>
      <c r="T10" s="36"/>
      <c r="U10" s="217">
        <v>2988488</v>
      </c>
      <c r="V10" s="218" t="s">
        <v>966</v>
      </c>
      <c r="W10" s="36"/>
      <c r="X10" s="36"/>
      <c r="Y10" s="36"/>
      <c r="Z10" s="36"/>
      <c r="AA10" s="36"/>
      <c r="AB10" s="36"/>
      <c r="AC10" s="36" t="s">
        <v>191</v>
      </c>
      <c r="AD10" s="36"/>
      <c r="AE10" s="120" t="e">
        <f>[1]Financial!F12</f>
        <v>#REF!</v>
      </c>
    </row>
  </sheetData>
  <mergeCells count="21">
    <mergeCell ref="W3:Y3"/>
    <mergeCell ref="Z3:AB3"/>
    <mergeCell ref="AC3:AE3"/>
    <mergeCell ref="M3:M4"/>
    <mergeCell ref="N3:N4"/>
    <mergeCell ref="O3:P3"/>
    <mergeCell ref="Q3:Q4"/>
    <mergeCell ref="R3:R4"/>
    <mergeCell ref="S3:V3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13" workbookViewId="0">
      <selection activeCell="H9" sqref="H9"/>
    </sheetView>
  </sheetViews>
  <sheetFormatPr defaultRowHeight="15" x14ac:dyDescent="0.25"/>
  <cols>
    <col min="2" max="2" width="13.28515625" customWidth="1"/>
    <col min="3" max="3" width="16.7109375" customWidth="1"/>
    <col min="4" max="5" width="13.7109375" customWidth="1"/>
    <col min="6" max="6" width="10.5703125" customWidth="1"/>
    <col min="7" max="7" width="10.5703125" style="2" customWidth="1"/>
    <col min="8" max="8" width="40.42578125" customWidth="1"/>
    <col min="9" max="9" width="13.7109375" customWidth="1"/>
    <col min="10" max="10" width="13.42578125" customWidth="1"/>
    <col min="11" max="11" width="14.42578125" customWidth="1"/>
  </cols>
  <sheetData>
    <row r="1" spans="1:11" ht="15.75" thickBot="1" x14ac:dyDescent="0.3"/>
    <row r="2" spans="1:11" ht="33" customHeight="1" thickBot="1" x14ac:dyDescent="0.3">
      <c r="C2" s="14" t="s">
        <v>968</v>
      </c>
      <c r="D2" s="15"/>
      <c r="E2" s="15"/>
      <c r="F2" s="15"/>
      <c r="G2" s="15"/>
      <c r="H2" s="15"/>
      <c r="I2" s="15"/>
      <c r="J2" s="16"/>
    </row>
    <row r="4" spans="1:11" s="19" customFormat="1" ht="62.25" customHeight="1" x14ac:dyDescent="0.25">
      <c r="A4" s="226" t="s">
        <v>585</v>
      </c>
      <c r="B4" s="227" t="s">
        <v>3</v>
      </c>
      <c r="C4" s="228" t="s">
        <v>887</v>
      </c>
      <c r="D4" s="228" t="s">
        <v>888</v>
      </c>
      <c r="E4" s="228" t="s">
        <v>889</v>
      </c>
      <c r="F4" s="228" t="s">
        <v>890</v>
      </c>
      <c r="G4" s="228" t="s">
        <v>925</v>
      </c>
      <c r="H4" s="228" t="s">
        <v>886</v>
      </c>
      <c r="I4" s="226" t="s">
        <v>586</v>
      </c>
      <c r="J4" s="226" t="s">
        <v>191</v>
      </c>
      <c r="K4" s="226" t="s">
        <v>587</v>
      </c>
    </row>
    <row r="5" spans="1:11" ht="50.1" customHeight="1" x14ac:dyDescent="0.25">
      <c r="A5" s="223">
        <v>1</v>
      </c>
      <c r="B5" s="223" t="s">
        <v>588</v>
      </c>
      <c r="C5" s="223">
        <v>0</v>
      </c>
      <c r="D5" s="223">
        <v>0</v>
      </c>
      <c r="E5" s="223">
        <v>0</v>
      </c>
      <c r="F5" s="223">
        <v>0</v>
      </c>
      <c r="G5" s="223"/>
      <c r="H5" s="223">
        <v>0</v>
      </c>
      <c r="I5" s="223">
        <v>0</v>
      </c>
      <c r="J5" s="223">
        <v>0</v>
      </c>
      <c r="K5" s="223">
        <v>0</v>
      </c>
    </row>
    <row r="6" spans="1:11" ht="50.1" customHeight="1" x14ac:dyDescent="0.25">
      <c r="A6" s="128">
        <v>2</v>
      </c>
      <c r="B6" s="128" t="s">
        <v>15</v>
      </c>
      <c r="C6" s="128">
        <v>3</v>
      </c>
      <c r="D6" s="128">
        <v>2</v>
      </c>
      <c r="E6" s="128">
        <v>1</v>
      </c>
      <c r="F6" s="128">
        <v>0</v>
      </c>
      <c r="G6" s="128"/>
      <c r="H6" s="128">
        <v>6</v>
      </c>
      <c r="I6" s="128">
        <v>6</v>
      </c>
      <c r="J6" s="128">
        <v>6</v>
      </c>
      <c r="K6" s="128">
        <v>0</v>
      </c>
    </row>
    <row r="7" spans="1:11" ht="50.1" customHeight="1" x14ac:dyDescent="0.25">
      <c r="A7" s="128">
        <v>3</v>
      </c>
      <c r="B7" s="128" t="s">
        <v>150</v>
      </c>
      <c r="C7" s="128">
        <v>5</v>
      </c>
      <c r="D7" s="128">
        <v>0</v>
      </c>
      <c r="E7" s="128">
        <v>3</v>
      </c>
      <c r="F7" s="128">
        <v>3</v>
      </c>
      <c r="G7" s="128">
        <v>2</v>
      </c>
      <c r="H7" s="128">
        <v>13</v>
      </c>
      <c r="I7" s="128">
        <v>13</v>
      </c>
      <c r="J7" s="128">
        <v>13</v>
      </c>
      <c r="K7" s="128">
        <v>0</v>
      </c>
    </row>
    <row r="8" spans="1:11" ht="50.1" customHeight="1" x14ac:dyDescent="0.25">
      <c r="A8" s="128">
        <v>4</v>
      </c>
      <c r="B8" s="128" t="s">
        <v>41</v>
      </c>
      <c r="C8" s="128">
        <v>3</v>
      </c>
      <c r="D8" s="128">
        <v>1</v>
      </c>
      <c r="E8" s="128">
        <v>0</v>
      </c>
      <c r="F8" s="128">
        <v>0</v>
      </c>
      <c r="G8" s="128">
        <v>2</v>
      </c>
      <c r="H8" s="128">
        <v>6</v>
      </c>
      <c r="I8" s="128">
        <v>6</v>
      </c>
      <c r="J8" s="128">
        <v>6</v>
      </c>
      <c r="K8" s="128">
        <v>0</v>
      </c>
    </row>
    <row r="9" spans="1:11" ht="50.1" customHeight="1" x14ac:dyDescent="0.25">
      <c r="A9" s="128">
        <v>5</v>
      </c>
      <c r="B9" s="128" t="s">
        <v>106</v>
      </c>
      <c r="C9" s="128">
        <v>16</v>
      </c>
      <c r="D9" s="128">
        <v>10</v>
      </c>
      <c r="E9" s="128">
        <v>17</v>
      </c>
      <c r="F9" s="128">
        <v>4</v>
      </c>
      <c r="G9" s="128"/>
      <c r="H9" s="128">
        <v>47</v>
      </c>
      <c r="I9" s="128">
        <v>47</v>
      </c>
      <c r="J9" s="128">
        <v>47</v>
      </c>
      <c r="K9" s="128">
        <v>0</v>
      </c>
    </row>
    <row r="10" spans="1:11" ht="50.1" customHeight="1" x14ac:dyDescent="0.25">
      <c r="A10" s="128">
        <v>6</v>
      </c>
      <c r="B10" s="128" t="s">
        <v>589</v>
      </c>
      <c r="C10" s="128">
        <v>12</v>
      </c>
      <c r="D10" s="128">
        <v>37</v>
      </c>
      <c r="E10" s="128">
        <v>8</v>
      </c>
      <c r="F10" s="128">
        <v>7</v>
      </c>
      <c r="G10" s="128"/>
      <c r="H10" s="128">
        <v>64</v>
      </c>
      <c r="I10" s="128">
        <v>64</v>
      </c>
      <c r="J10" s="128">
        <v>64</v>
      </c>
      <c r="K10" s="128">
        <v>0</v>
      </c>
    </row>
    <row r="11" spans="1:11" ht="50.1" customHeight="1" x14ac:dyDescent="0.25">
      <c r="A11" s="128">
        <v>7</v>
      </c>
      <c r="B11" s="128" t="s">
        <v>196</v>
      </c>
      <c r="C11" s="128">
        <v>5</v>
      </c>
      <c r="D11" s="128">
        <v>1</v>
      </c>
      <c r="E11" s="128">
        <v>3</v>
      </c>
      <c r="F11" s="128">
        <v>3</v>
      </c>
      <c r="G11" s="128"/>
      <c r="H11" s="128">
        <v>12</v>
      </c>
      <c r="I11" s="128">
        <v>12</v>
      </c>
      <c r="J11" s="128">
        <v>12</v>
      </c>
      <c r="K11" s="128">
        <v>0</v>
      </c>
    </row>
    <row r="12" spans="1:11" ht="50.1" customHeight="1" x14ac:dyDescent="0.25">
      <c r="A12" s="128">
        <v>8</v>
      </c>
      <c r="B12" s="128" t="s">
        <v>251</v>
      </c>
      <c r="C12" s="128">
        <v>0</v>
      </c>
      <c r="D12" s="128">
        <v>0</v>
      </c>
      <c r="E12" s="128">
        <v>0</v>
      </c>
      <c r="F12" s="128">
        <v>3</v>
      </c>
      <c r="G12" s="128"/>
      <c r="H12" s="128">
        <v>3</v>
      </c>
      <c r="I12" s="128">
        <v>3</v>
      </c>
      <c r="J12" s="128">
        <v>3</v>
      </c>
      <c r="K12" s="128">
        <v>0</v>
      </c>
    </row>
    <row r="13" spans="1:11" ht="50.1" customHeight="1" x14ac:dyDescent="0.25">
      <c r="A13" s="128">
        <v>9</v>
      </c>
      <c r="B13" s="128" t="s">
        <v>590</v>
      </c>
      <c r="C13" s="128">
        <v>0</v>
      </c>
      <c r="D13" s="128">
        <v>1</v>
      </c>
      <c r="E13" s="128">
        <v>3</v>
      </c>
      <c r="F13" s="128">
        <v>1</v>
      </c>
      <c r="G13" s="128">
        <v>1</v>
      </c>
      <c r="H13" s="128">
        <v>6</v>
      </c>
      <c r="I13" s="128">
        <v>6</v>
      </c>
      <c r="J13" s="128">
        <v>6</v>
      </c>
      <c r="K13" s="128">
        <v>0</v>
      </c>
    </row>
    <row r="14" spans="1:11" ht="50.1" customHeight="1" x14ac:dyDescent="0.25">
      <c r="A14" s="128">
        <v>10</v>
      </c>
      <c r="B14" s="128" t="s">
        <v>70</v>
      </c>
      <c r="C14" s="128">
        <v>1</v>
      </c>
      <c r="D14" s="128">
        <v>0</v>
      </c>
      <c r="E14" s="128">
        <v>0</v>
      </c>
      <c r="F14" s="128">
        <v>2</v>
      </c>
      <c r="G14" s="128">
        <v>1</v>
      </c>
      <c r="H14" s="128">
        <v>3</v>
      </c>
      <c r="I14" s="128">
        <v>3</v>
      </c>
      <c r="J14" s="128">
        <v>3</v>
      </c>
      <c r="K14" s="128">
        <v>0</v>
      </c>
    </row>
    <row r="15" spans="1:11" ht="50.1" customHeight="1" x14ac:dyDescent="0.25">
      <c r="A15" s="128">
        <v>11</v>
      </c>
      <c r="B15" s="128" t="s">
        <v>591</v>
      </c>
      <c r="C15" s="128">
        <v>0</v>
      </c>
      <c r="D15" s="128">
        <v>0</v>
      </c>
      <c r="E15" s="128">
        <v>0</v>
      </c>
      <c r="F15" s="128">
        <v>0</v>
      </c>
      <c r="G15" s="128"/>
      <c r="H15" s="128">
        <v>0</v>
      </c>
      <c r="I15" s="128">
        <v>0</v>
      </c>
      <c r="J15" s="128">
        <v>0</v>
      </c>
      <c r="K15" s="128">
        <v>0</v>
      </c>
    </row>
    <row r="16" spans="1:11" ht="50.1" customHeight="1" x14ac:dyDescent="0.25">
      <c r="A16" s="224"/>
      <c r="B16" s="225" t="s">
        <v>885</v>
      </c>
      <c r="C16" s="225">
        <v>45</v>
      </c>
      <c r="D16" s="225">
        <v>51</v>
      </c>
      <c r="E16" s="225">
        <v>35</v>
      </c>
      <c r="F16" s="225">
        <v>23</v>
      </c>
      <c r="G16" s="225">
        <v>6</v>
      </c>
      <c r="H16" s="225">
        <v>160</v>
      </c>
      <c r="I16" s="225">
        <v>160</v>
      </c>
      <c r="J16" s="225">
        <v>160</v>
      </c>
      <c r="K16" s="225">
        <v>0</v>
      </c>
    </row>
  </sheetData>
  <mergeCells count="1">
    <mergeCell ref="C2:J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="59" zoomScaleNormal="59" workbookViewId="0">
      <selection activeCell="G6" sqref="G6"/>
    </sheetView>
  </sheetViews>
  <sheetFormatPr defaultRowHeight="15" x14ac:dyDescent="0.25"/>
  <cols>
    <col min="1" max="1" width="9.28515625" customWidth="1"/>
    <col min="2" max="2" width="10.5703125" customWidth="1"/>
    <col min="3" max="3" width="12.85546875" customWidth="1"/>
    <col min="4" max="4" width="15" customWidth="1"/>
    <col min="5" max="5" width="13.5703125" customWidth="1"/>
    <col min="6" max="6" width="15.42578125" customWidth="1"/>
    <col min="7" max="7" width="14.7109375" customWidth="1"/>
    <col min="9" max="9" width="17.5703125" customWidth="1"/>
    <col min="10" max="10" width="14" customWidth="1"/>
    <col min="11" max="11" width="18.140625" customWidth="1"/>
    <col min="12" max="12" width="15" customWidth="1"/>
    <col min="13" max="13" width="14.7109375" customWidth="1"/>
    <col min="14" max="14" width="15" customWidth="1"/>
    <col min="15" max="15" width="16.140625" customWidth="1"/>
    <col min="16" max="16" width="15.42578125" customWidth="1"/>
    <col min="17" max="17" width="12.5703125" customWidth="1"/>
    <col min="18" max="18" width="14" customWidth="1"/>
    <col min="19" max="19" width="17.7109375" customWidth="1"/>
    <col min="20" max="20" width="14" customWidth="1"/>
    <col min="21" max="21" width="18.28515625" customWidth="1"/>
  </cols>
  <sheetData>
    <row r="1" spans="1:21" ht="27" thickBot="1" x14ac:dyDescent="0.45">
      <c r="A1" s="2"/>
      <c r="B1" s="2"/>
      <c r="C1" s="2"/>
      <c r="D1" s="2"/>
      <c r="E1" s="237" t="s">
        <v>974</v>
      </c>
      <c r="F1" s="238"/>
      <c r="G1" s="238"/>
      <c r="H1" s="238"/>
      <c r="I1" s="23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s="2" customFormat="1" ht="69.95" customHeight="1" x14ac:dyDescent="0.25">
      <c r="A3" s="244" t="s">
        <v>1085</v>
      </c>
      <c r="B3" s="244" t="s">
        <v>2</v>
      </c>
      <c r="C3" s="244" t="s">
        <v>3</v>
      </c>
      <c r="D3" s="244" t="s">
        <v>146</v>
      </c>
      <c r="E3" s="244" t="s">
        <v>975</v>
      </c>
      <c r="F3" s="244" t="s">
        <v>976</v>
      </c>
      <c r="G3" s="244" t="s">
        <v>977</v>
      </c>
      <c r="H3" s="244" t="s">
        <v>978</v>
      </c>
      <c r="I3" s="244" t="s">
        <v>1086</v>
      </c>
      <c r="J3" s="244" t="s">
        <v>980</v>
      </c>
      <c r="K3" s="244" t="s">
        <v>981</v>
      </c>
      <c r="L3" s="244"/>
      <c r="M3" s="244" t="s">
        <v>982</v>
      </c>
      <c r="N3" s="244" t="s">
        <v>1087</v>
      </c>
      <c r="O3" s="244" t="s">
        <v>983</v>
      </c>
      <c r="P3" s="244" t="s">
        <v>1088</v>
      </c>
      <c r="Q3" s="244"/>
      <c r="R3" s="244"/>
      <c r="S3" s="244" t="s">
        <v>1089</v>
      </c>
      <c r="T3" s="244" t="s">
        <v>984</v>
      </c>
      <c r="U3" s="244" t="s">
        <v>884</v>
      </c>
    </row>
    <row r="4" spans="1:21" s="2" customFormat="1" ht="69.95" customHeight="1" x14ac:dyDescent="0.25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5" t="s">
        <v>627</v>
      </c>
      <c r="L4" s="245" t="s">
        <v>626</v>
      </c>
      <c r="M4" s="244"/>
      <c r="N4" s="244"/>
      <c r="O4" s="244"/>
      <c r="P4" s="245" t="s">
        <v>985</v>
      </c>
      <c r="Q4" s="245" t="s">
        <v>986</v>
      </c>
      <c r="R4" s="245" t="s">
        <v>987</v>
      </c>
      <c r="S4" s="244"/>
      <c r="T4" s="244"/>
      <c r="U4" s="244"/>
    </row>
    <row r="5" spans="1:21" s="243" customFormat="1" ht="60" customHeight="1" x14ac:dyDescent="0.2">
      <c r="A5" s="240">
        <v>1</v>
      </c>
      <c r="B5" s="240" t="s">
        <v>24</v>
      </c>
      <c r="C5" s="240" t="s">
        <v>15</v>
      </c>
      <c r="D5" s="240" t="s">
        <v>988</v>
      </c>
      <c r="E5" s="240" t="s">
        <v>989</v>
      </c>
      <c r="F5" s="240" t="s">
        <v>17</v>
      </c>
      <c r="G5" s="240" t="s">
        <v>990</v>
      </c>
      <c r="H5" s="240" t="s">
        <v>991</v>
      </c>
      <c r="I5" s="240" t="s">
        <v>992</v>
      </c>
      <c r="J5" s="240" t="s">
        <v>993</v>
      </c>
      <c r="K5" s="240">
        <v>33.835873200000002</v>
      </c>
      <c r="L5" s="240">
        <v>71.622643800000006</v>
      </c>
      <c r="M5" s="240" t="s">
        <v>994</v>
      </c>
      <c r="N5" s="241" t="s">
        <v>995</v>
      </c>
      <c r="O5" s="241" t="s">
        <v>67</v>
      </c>
      <c r="P5" s="240">
        <v>1</v>
      </c>
      <c r="Q5" s="240" t="s">
        <v>996</v>
      </c>
      <c r="R5" s="240" t="s">
        <v>996</v>
      </c>
      <c r="S5" s="240" t="s">
        <v>997</v>
      </c>
      <c r="T5" s="240" t="s">
        <v>998</v>
      </c>
      <c r="U5" s="242" t="s">
        <v>224</v>
      </c>
    </row>
    <row r="6" spans="1:21" s="243" customFormat="1" ht="60" customHeight="1" x14ac:dyDescent="0.2">
      <c r="A6" s="240">
        <v>2</v>
      </c>
      <c r="B6" s="240" t="s">
        <v>24</v>
      </c>
      <c r="C6" s="240" t="s">
        <v>15</v>
      </c>
      <c r="D6" s="240" t="s">
        <v>988</v>
      </c>
      <c r="E6" s="240" t="s">
        <v>989</v>
      </c>
      <c r="F6" s="240" t="s">
        <v>17</v>
      </c>
      <c r="G6" s="240" t="s">
        <v>999</v>
      </c>
      <c r="H6" s="240" t="s">
        <v>1000</v>
      </c>
      <c r="I6" s="240" t="s">
        <v>1001</v>
      </c>
      <c r="J6" s="240" t="s">
        <v>1002</v>
      </c>
      <c r="K6" s="241">
        <v>33.818165999999998</v>
      </c>
      <c r="L6" s="241">
        <v>71.625321</v>
      </c>
      <c r="M6" s="240" t="s">
        <v>994</v>
      </c>
      <c r="N6" s="241" t="s">
        <v>1003</v>
      </c>
      <c r="O6" s="241" t="s">
        <v>67</v>
      </c>
      <c r="P6" s="240">
        <v>1</v>
      </c>
      <c r="Q6" s="240" t="s">
        <v>996</v>
      </c>
      <c r="R6" s="240" t="s">
        <v>996</v>
      </c>
      <c r="S6" s="240" t="s">
        <v>997</v>
      </c>
      <c r="T6" s="240" t="s">
        <v>998</v>
      </c>
      <c r="U6" s="242" t="s">
        <v>224</v>
      </c>
    </row>
    <row r="7" spans="1:21" s="243" customFormat="1" ht="60" customHeight="1" x14ac:dyDescent="0.2">
      <c r="A7" s="240">
        <v>3</v>
      </c>
      <c r="B7" s="240" t="s">
        <v>24</v>
      </c>
      <c r="C7" s="240" t="s">
        <v>15</v>
      </c>
      <c r="D7" s="240" t="s">
        <v>988</v>
      </c>
      <c r="E7" s="240" t="s">
        <v>989</v>
      </c>
      <c r="F7" s="240" t="s">
        <v>17</v>
      </c>
      <c r="G7" s="240" t="s">
        <v>1004</v>
      </c>
      <c r="H7" s="240" t="s">
        <v>1005</v>
      </c>
      <c r="I7" s="240" t="s">
        <v>1006</v>
      </c>
      <c r="J7" s="240" t="s">
        <v>1007</v>
      </c>
      <c r="K7" s="241">
        <v>33.825236699999998</v>
      </c>
      <c r="L7" s="241">
        <v>71.625321600000007</v>
      </c>
      <c r="M7" s="240" t="s">
        <v>994</v>
      </c>
      <c r="N7" s="241" t="s">
        <v>995</v>
      </c>
      <c r="O7" s="241" t="s">
        <v>67</v>
      </c>
      <c r="P7" s="240">
        <v>2</v>
      </c>
      <c r="Q7" s="240" t="s">
        <v>996</v>
      </c>
      <c r="R7" s="240" t="s">
        <v>996</v>
      </c>
      <c r="S7" s="240" t="s">
        <v>997</v>
      </c>
      <c r="T7" s="240" t="s">
        <v>998</v>
      </c>
      <c r="U7" s="242" t="s">
        <v>224</v>
      </c>
    </row>
    <row r="8" spans="1:21" s="243" customFormat="1" ht="60" customHeight="1" x14ac:dyDescent="0.2">
      <c r="A8" s="240">
        <v>4</v>
      </c>
      <c r="B8" s="240" t="s">
        <v>24</v>
      </c>
      <c r="C8" s="240" t="s">
        <v>15</v>
      </c>
      <c r="D8" s="240" t="s">
        <v>988</v>
      </c>
      <c r="E8" s="240" t="s">
        <v>989</v>
      </c>
      <c r="F8" s="240" t="s">
        <v>17</v>
      </c>
      <c r="G8" s="240" t="s">
        <v>1008</v>
      </c>
      <c r="H8" s="240" t="s">
        <v>1009</v>
      </c>
      <c r="I8" s="240" t="s">
        <v>1010</v>
      </c>
      <c r="J8" s="240" t="s">
        <v>1007</v>
      </c>
      <c r="K8" s="241">
        <v>33.823723999999999</v>
      </c>
      <c r="L8" s="241">
        <v>71.616605399999997</v>
      </c>
      <c r="M8" s="240" t="s">
        <v>994</v>
      </c>
      <c r="N8" s="241" t="s">
        <v>995</v>
      </c>
      <c r="O8" s="241" t="s">
        <v>67</v>
      </c>
      <c r="P8" s="240">
        <v>2</v>
      </c>
      <c r="Q8" s="240" t="s">
        <v>996</v>
      </c>
      <c r="R8" s="240" t="s">
        <v>996</v>
      </c>
      <c r="S8" s="240" t="s">
        <v>997</v>
      </c>
      <c r="T8" s="240" t="s">
        <v>998</v>
      </c>
      <c r="U8" s="242" t="s">
        <v>224</v>
      </c>
    </row>
    <row r="9" spans="1:21" s="243" customFormat="1" ht="60" customHeight="1" x14ac:dyDescent="0.2">
      <c r="A9" s="240">
        <v>5</v>
      </c>
      <c r="B9" s="240" t="s">
        <v>24</v>
      </c>
      <c r="C9" s="240" t="s">
        <v>15</v>
      </c>
      <c r="D9" s="240" t="s">
        <v>988</v>
      </c>
      <c r="E9" s="240" t="s">
        <v>989</v>
      </c>
      <c r="F9" s="240" t="s">
        <v>17</v>
      </c>
      <c r="G9" s="240" t="s">
        <v>1011</v>
      </c>
      <c r="H9" s="240" t="s">
        <v>1012</v>
      </c>
      <c r="I9" s="240" t="s">
        <v>1013</v>
      </c>
      <c r="J9" s="240" t="s">
        <v>1014</v>
      </c>
      <c r="K9" s="241">
        <v>33.831761</v>
      </c>
      <c r="L9" s="241">
        <v>71.618893900000003</v>
      </c>
      <c r="M9" s="240" t="s">
        <v>994</v>
      </c>
      <c r="N9" s="241" t="s">
        <v>1003</v>
      </c>
      <c r="O9" s="241" t="s">
        <v>67</v>
      </c>
      <c r="P9" s="240">
        <v>1</v>
      </c>
      <c r="Q9" s="240" t="s">
        <v>996</v>
      </c>
      <c r="R9" s="240" t="s">
        <v>996</v>
      </c>
      <c r="S9" s="240" t="s">
        <v>997</v>
      </c>
      <c r="T9" s="240" t="s">
        <v>998</v>
      </c>
      <c r="U9" s="242" t="s">
        <v>224</v>
      </c>
    </row>
    <row r="10" spans="1:21" s="243" customFormat="1" ht="60" customHeight="1" x14ac:dyDescent="0.2">
      <c r="A10" s="240">
        <v>6</v>
      </c>
      <c r="B10" s="240" t="s">
        <v>24</v>
      </c>
      <c r="C10" s="240" t="s">
        <v>15</v>
      </c>
      <c r="D10" s="240" t="s">
        <v>988</v>
      </c>
      <c r="E10" s="240" t="s">
        <v>989</v>
      </c>
      <c r="F10" s="240" t="s">
        <v>17</v>
      </c>
      <c r="G10" s="240" t="s">
        <v>1015</v>
      </c>
      <c r="H10" s="240" t="s">
        <v>1016</v>
      </c>
      <c r="I10" s="240" t="s">
        <v>1017</v>
      </c>
      <c r="J10" s="240" t="s">
        <v>1007</v>
      </c>
      <c r="K10" s="241">
        <v>33.832899900000001</v>
      </c>
      <c r="L10" s="241">
        <v>71.623154700000001</v>
      </c>
      <c r="M10" s="240" t="s">
        <v>994</v>
      </c>
      <c r="N10" s="241" t="s">
        <v>1003</v>
      </c>
      <c r="O10" s="241" t="s">
        <v>67</v>
      </c>
      <c r="P10" s="240">
        <v>1</v>
      </c>
      <c r="Q10" s="240" t="s">
        <v>996</v>
      </c>
      <c r="R10" s="240" t="s">
        <v>996</v>
      </c>
      <c r="S10" s="240" t="s">
        <v>997</v>
      </c>
      <c r="T10" s="240" t="s">
        <v>998</v>
      </c>
      <c r="U10" s="242" t="s">
        <v>224</v>
      </c>
    </row>
    <row r="11" spans="1:21" s="243" customFormat="1" ht="60" customHeight="1" x14ac:dyDescent="0.2">
      <c r="A11" s="240">
        <v>7</v>
      </c>
      <c r="B11" s="240" t="s">
        <v>24</v>
      </c>
      <c r="C11" s="240" t="s">
        <v>15</v>
      </c>
      <c r="D11" s="240" t="s">
        <v>988</v>
      </c>
      <c r="E11" s="240" t="s">
        <v>989</v>
      </c>
      <c r="F11" s="240" t="s">
        <v>17</v>
      </c>
      <c r="G11" s="240" t="s">
        <v>1018</v>
      </c>
      <c r="H11" s="240" t="s">
        <v>1019</v>
      </c>
      <c r="I11" s="240" t="s">
        <v>1020</v>
      </c>
      <c r="J11" s="240" t="s">
        <v>1007</v>
      </c>
      <c r="K11" s="241">
        <v>33.832850000000001</v>
      </c>
      <c r="L11" s="241">
        <v>71.630955999999998</v>
      </c>
      <c r="M11" s="240" t="s">
        <v>994</v>
      </c>
      <c r="N11" s="241" t="s">
        <v>995</v>
      </c>
      <c r="O11" s="241" t="s">
        <v>67</v>
      </c>
      <c r="P11" s="240">
        <v>1</v>
      </c>
      <c r="Q11" s="240" t="s">
        <v>996</v>
      </c>
      <c r="R11" s="240" t="s">
        <v>996</v>
      </c>
      <c r="S11" s="240" t="s">
        <v>997</v>
      </c>
      <c r="T11" s="240" t="s">
        <v>998</v>
      </c>
      <c r="U11" s="242" t="s">
        <v>224</v>
      </c>
    </row>
    <row r="12" spans="1:21" s="243" customFormat="1" ht="60" customHeight="1" x14ac:dyDescent="0.2">
      <c r="A12" s="240">
        <v>8</v>
      </c>
      <c r="B12" s="240" t="s">
        <v>24</v>
      </c>
      <c r="C12" s="240" t="s">
        <v>15</v>
      </c>
      <c r="D12" s="240" t="s">
        <v>988</v>
      </c>
      <c r="E12" s="240" t="s">
        <v>989</v>
      </c>
      <c r="F12" s="240" t="s">
        <v>17</v>
      </c>
      <c r="G12" s="240" t="s">
        <v>1021</v>
      </c>
      <c r="H12" s="240" t="s">
        <v>1022</v>
      </c>
      <c r="I12" s="240" t="s">
        <v>1023</v>
      </c>
      <c r="J12" s="240" t="s">
        <v>1002</v>
      </c>
      <c r="K12" s="241">
        <v>33.828673500000001</v>
      </c>
      <c r="L12" s="241">
        <v>71.6301828</v>
      </c>
      <c r="M12" s="240" t="s">
        <v>994</v>
      </c>
      <c r="N12" s="241" t="s">
        <v>995</v>
      </c>
      <c r="O12" s="241" t="s">
        <v>67</v>
      </c>
      <c r="P12" s="240">
        <v>1</v>
      </c>
      <c r="Q12" s="240" t="s">
        <v>996</v>
      </c>
      <c r="R12" s="240" t="s">
        <v>996</v>
      </c>
      <c r="S12" s="240" t="s">
        <v>997</v>
      </c>
      <c r="T12" s="240" t="s">
        <v>998</v>
      </c>
      <c r="U12" s="242" t="s">
        <v>224</v>
      </c>
    </row>
    <row r="13" spans="1:21" s="243" customFormat="1" ht="60" customHeight="1" x14ac:dyDescent="0.2">
      <c r="A13" s="240">
        <v>9</v>
      </c>
      <c r="B13" s="240" t="s">
        <v>24</v>
      </c>
      <c r="C13" s="240" t="s">
        <v>15</v>
      </c>
      <c r="D13" s="240" t="s">
        <v>988</v>
      </c>
      <c r="E13" s="240" t="s">
        <v>989</v>
      </c>
      <c r="F13" s="240" t="s">
        <v>17</v>
      </c>
      <c r="G13" s="240" t="s">
        <v>1024</v>
      </c>
      <c r="H13" s="240" t="s">
        <v>1025</v>
      </c>
      <c r="I13" s="240" t="s">
        <v>1026</v>
      </c>
      <c r="J13" s="240" t="s">
        <v>1002</v>
      </c>
      <c r="K13" s="241">
        <v>33.828606000000001</v>
      </c>
      <c r="L13" s="241">
        <v>71.62876</v>
      </c>
      <c r="M13" s="240" t="s">
        <v>994</v>
      </c>
      <c r="N13" s="241" t="s">
        <v>1003</v>
      </c>
      <c r="O13" s="241" t="s">
        <v>67</v>
      </c>
      <c r="P13" s="240">
        <v>2</v>
      </c>
      <c r="Q13" s="240" t="s">
        <v>996</v>
      </c>
      <c r="R13" s="240" t="s">
        <v>996</v>
      </c>
      <c r="S13" s="240" t="s">
        <v>997</v>
      </c>
      <c r="T13" s="240" t="s">
        <v>998</v>
      </c>
      <c r="U13" s="242" t="s">
        <v>224</v>
      </c>
    </row>
    <row r="14" spans="1:21" s="243" customFormat="1" ht="60" customHeight="1" x14ac:dyDescent="0.2">
      <c r="A14" s="240">
        <v>10</v>
      </c>
      <c r="B14" s="240" t="s">
        <v>24</v>
      </c>
      <c r="C14" s="240" t="s">
        <v>15</v>
      </c>
      <c r="D14" s="240" t="s">
        <v>988</v>
      </c>
      <c r="E14" s="240" t="s">
        <v>989</v>
      </c>
      <c r="F14" s="240" t="s">
        <v>17</v>
      </c>
      <c r="G14" s="240" t="s">
        <v>1027</v>
      </c>
      <c r="H14" s="240" t="s">
        <v>1028</v>
      </c>
      <c r="I14" s="240" t="s">
        <v>1029</v>
      </c>
      <c r="J14" s="240" t="s">
        <v>1007</v>
      </c>
      <c r="K14" s="241">
        <v>33.848481</v>
      </c>
      <c r="L14" s="241">
        <v>71.621037599999994</v>
      </c>
      <c r="M14" s="240" t="s">
        <v>994</v>
      </c>
      <c r="N14" s="241" t="s">
        <v>1003</v>
      </c>
      <c r="O14" s="241" t="s">
        <v>67</v>
      </c>
      <c r="P14" s="240">
        <v>1</v>
      </c>
      <c r="Q14" s="240" t="s">
        <v>996</v>
      </c>
      <c r="R14" s="240" t="s">
        <v>996</v>
      </c>
      <c r="S14" s="240" t="s">
        <v>997</v>
      </c>
      <c r="T14" s="240" t="s">
        <v>998</v>
      </c>
      <c r="U14" s="242" t="s">
        <v>224</v>
      </c>
    </row>
    <row r="15" spans="1:21" s="243" customFormat="1" ht="60" customHeight="1" x14ac:dyDescent="0.2">
      <c r="A15" s="240">
        <v>11</v>
      </c>
      <c r="B15" s="240" t="s">
        <v>24</v>
      </c>
      <c r="C15" s="240" t="s">
        <v>15</v>
      </c>
      <c r="D15" s="240" t="s">
        <v>988</v>
      </c>
      <c r="E15" s="240" t="s">
        <v>989</v>
      </c>
      <c r="F15" s="240" t="s">
        <v>17</v>
      </c>
      <c r="G15" s="240" t="s">
        <v>1030</v>
      </c>
      <c r="H15" s="240" t="s">
        <v>1031</v>
      </c>
      <c r="I15" s="240" t="s">
        <v>1032</v>
      </c>
      <c r="J15" s="240" t="s">
        <v>1007</v>
      </c>
      <c r="K15" s="241">
        <v>33.933998000000003</v>
      </c>
      <c r="L15" s="241">
        <v>316313416</v>
      </c>
      <c r="M15" s="240" t="s">
        <v>994</v>
      </c>
      <c r="N15" s="241" t="s">
        <v>995</v>
      </c>
      <c r="O15" s="241" t="s">
        <v>67</v>
      </c>
      <c r="P15" s="240">
        <v>1</v>
      </c>
      <c r="Q15" s="240" t="s">
        <v>996</v>
      </c>
      <c r="R15" s="240" t="s">
        <v>996</v>
      </c>
      <c r="S15" s="240" t="s">
        <v>997</v>
      </c>
      <c r="T15" s="240" t="s">
        <v>998</v>
      </c>
      <c r="U15" s="242" t="s">
        <v>224</v>
      </c>
    </row>
    <row r="16" spans="1:21" s="243" customFormat="1" ht="60" customHeight="1" x14ac:dyDescent="0.2">
      <c r="A16" s="240">
        <v>12</v>
      </c>
      <c r="B16" s="240" t="s">
        <v>24</v>
      </c>
      <c r="C16" s="240" t="s">
        <v>15</v>
      </c>
      <c r="D16" s="240" t="s">
        <v>988</v>
      </c>
      <c r="E16" s="240" t="s">
        <v>989</v>
      </c>
      <c r="F16" s="240" t="s">
        <v>17</v>
      </c>
      <c r="G16" s="240" t="s">
        <v>1033</v>
      </c>
      <c r="H16" s="240" t="s">
        <v>1034</v>
      </c>
      <c r="I16" s="240" t="s">
        <v>1035</v>
      </c>
      <c r="J16" s="240" t="s">
        <v>1007</v>
      </c>
      <c r="K16" s="241">
        <v>33.824111700000003</v>
      </c>
      <c r="L16" s="241">
        <v>71.610851699999998</v>
      </c>
      <c r="M16" s="240" t="s">
        <v>994</v>
      </c>
      <c r="N16" s="241" t="s">
        <v>995</v>
      </c>
      <c r="O16" s="241" t="s">
        <v>67</v>
      </c>
      <c r="P16" s="240">
        <v>1</v>
      </c>
      <c r="Q16" s="240" t="s">
        <v>996</v>
      </c>
      <c r="R16" s="240" t="s">
        <v>996</v>
      </c>
      <c r="S16" s="240" t="s">
        <v>997</v>
      </c>
      <c r="T16" s="240" t="s">
        <v>998</v>
      </c>
      <c r="U16" s="242" t="s">
        <v>224</v>
      </c>
    </row>
    <row r="17" spans="1:21" s="243" customFormat="1" ht="60" customHeight="1" x14ac:dyDescent="0.2">
      <c r="A17" s="240">
        <v>13</v>
      </c>
      <c r="B17" s="240" t="s">
        <v>24</v>
      </c>
      <c r="C17" s="240" t="s">
        <v>15</v>
      </c>
      <c r="D17" s="240" t="s">
        <v>988</v>
      </c>
      <c r="E17" s="240" t="s">
        <v>989</v>
      </c>
      <c r="F17" s="240" t="s">
        <v>17</v>
      </c>
      <c r="G17" s="240" t="s">
        <v>1036</v>
      </c>
      <c r="H17" s="240" t="s">
        <v>1037</v>
      </c>
      <c r="I17" s="240" t="s">
        <v>1038</v>
      </c>
      <c r="J17" s="240" t="s">
        <v>1007</v>
      </c>
      <c r="K17" s="241">
        <v>33.827638</v>
      </c>
      <c r="L17" s="241">
        <v>71.611157899999995</v>
      </c>
      <c r="M17" s="240" t="s">
        <v>994</v>
      </c>
      <c r="N17" s="241" t="s">
        <v>1039</v>
      </c>
      <c r="O17" s="241" t="s">
        <v>67</v>
      </c>
      <c r="P17" s="240">
        <v>0.5</v>
      </c>
      <c r="Q17" s="240" t="s">
        <v>996</v>
      </c>
      <c r="R17" s="240" t="s">
        <v>996</v>
      </c>
      <c r="S17" s="240" t="s">
        <v>997</v>
      </c>
      <c r="T17" s="240" t="s">
        <v>998</v>
      </c>
      <c r="U17" s="242" t="s">
        <v>224</v>
      </c>
    </row>
    <row r="18" spans="1:2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90" x14ac:dyDescent="0.25">
      <c r="A20" s="230" t="s">
        <v>616</v>
      </c>
      <c r="B20" s="230" t="s">
        <v>1040</v>
      </c>
      <c r="C20" s="230" t="s">
        <v>3</v>
      </c>
      <c r="D20" s="230" t="s">
        <v>146</v>
      </c>
      <c r="E20" s="230" t="s">
        <v>1041</v>
      </c>
      <c r="F20" s="230" t="s">
        <v>1042</v>
      </c>
      <c r="G20" s="230" t="s">
        <v>1043</v>
      </c>
      <c r="H20" s="231" t="s">
        <v>1044</v>
      </c>
      <c r="I20" s="230" t="s">
        <v>627</v>
      </c>
      <c r="J20" s="230" t="s">
        <v>626</v>
      </c>
      <c r="K20" s="230" t="s">
        <v>1045</v>
      </c>
      <c r="L20" s="230" t="s">
        <v>1046</v>
      </c>
      <c r="M20" s="230" t="s">
        <v>1047</v>
      </c>
      <c r="N20" s="230" t="s">
        <v>1048</v>
      </c>
      <c r="O20" s="230" t="s">
        <v>1049</v>
      </c>
      <c r="P20" s="232" t="s">
        <v>884</v>
      </c>
      <c r="Q20" s="2"/>
      <c r="R20" s="2"/>
      <c r="S20" s="2"/>
      <c r="T20" s="2"/>
      <c r="U20" s="2"/>
    </row>
    <row r="21" spans="1:21" ht="120" x14ac:dyDescent="0.25">
      <c r="A21" s="6">
        <v>14</v>
      </c>
      <c r="B21" s="6" t="s">
        <v>24</v>
      </c>
      <c r="C21" s="6" t="s">
        <v>15</v>
      </c>
      <c r="D21" s="229" t="s">
        <v>988</v>
      </c>
      <c r="E21" s="233" t="s">
        <v>1050</v>
      </c>
      <c r="F21" s="6" t="s">
        <v>1051</v>
      </c>
      <c r="G21" s="6" t="s">
        <v>1052</v>
      </c>
      <c r="H21" s="234" t="s">
        <v>1007</v>
      </c>
      <c r="I21" s="18">
        <v>33.843504000000003</v>
      </c>
      <c r="J21" s="6">
        <v>71.616327400000003</v>
      </c>
      <c r="K21" s="6" t="s">
        <v>1053</v>
      </c>
      <c r="L21" s="6" t="s">
        <v>1054</v>
      </c>
      <c r="M21" s="1" t="s">
        <v>1055</v>
      </c>
      <c r="N21" s="6" t="s">
        <v>1056</v>
      </c>
      <c r="O21" s="6">
        <v>1</v>
      </c>
      <c r="P21" s="6" t="s">
        <v>1057</v>
      </c>
      <c r="Q21" s="2"/>
      <c r="R21" s="2"/>
      <c r="S21" s="2"/>
      <c r="T21" s="2"/>
      <c r="U21" s="2"/>
    </row>
    <row r="22" spans="1:21" ht="120" x14ac:dyDescent="0.25">
      <c r="A22" s="6">
        <v>15</v>
      </c>
      <c r="B22" s="6" t="s">
        <v>24</v>
      </c>
      <c r="C22" s="6" t="s">
        <v>15</v>
      </c>
      <c r="D22" s="229" t="s">
        <v>988</v>
      </c>
      <c r="E22" s="4" t="s">
        <v>1058</v>
      </c>
      <c r="F22" s="235" t="s">
        <v>1059</v>
      </c>
      <c r="G22" s="4" t="s">
        <v>1060</v>
      </c>
      <c r="H22" s="236" t="s">
        <v>993</v>
      </c>
      <c r="I22" s="18">
        <v>33.8441683</v>
      </c>
      <c r="J22" s="6">
        <v>71.619683300000005</v>
      </c>
      <c r="K22" s="6" t="s">
        <v>1053</v>
      </c>
      <c r="L22" s="6" t="s">
        <v>1054</v>
      </c>
      <c r="M22" s="1" t="s">
        <v>1055</v>
      </c>
      <c r="N22" s="6" t="s">
        <v>1056</v>
      </c>
      <c r="O22" s="6">
        <v>1</v>
      </c>
      <c r="P22" s="6" t="s">
        <v>1057</v>
      </c>
      <c r="Q22" s="2"/>
      <c r="R22" s="2"/>
      <c r="S22" s="2"/>
      <c r="T22" s="2"/>
      <c r="U22" s="2"/>
    </row>
    <row r="23" spans="1:21" ht="120" x14ac:dyDescent="0.25">
      <c r="A23" s="6">
        <v>16</v>
      </c>
      <c r="B23" s="6" t="s">
        <v>24</v>
      </c>
      <c r="C23" s="6" t="s">
        <v>15</v>
      </c>
      <c r="D23" s="229" t="s">
        <v>988</v>
      </c>
      <c r="E23" s="4" t="s">
        <v>1061</v>
      </c>
      <c r="F23" s="235" t="s">
        <v>1062</v>
      </c>
      <c r="G23" s="4" t="s">
        <v>1063</v>
      </c>
      <c r="H23" s="236" t="s">
        <v>1064</v>
      </c>
      <c r="I23" s="18">
        <v>33.825780999999999</v>
      </c>
      <c r="J23" s="6">
        <v>71.606178600000007</v>
      </c>
      <c r="K23" s="6" t="s">
        <v>1053</v>
      </c>
      <c r="L23" s="6" t="s">
        <v>1054</v>
      </c>
      <c r="M23" s="1" t="s">
        <v>1055</v>
      </c>
      <c r="N23" s="6" t="s">
        <v>1056</v>
      </c>
      <c r="O23" s="6">
        <v>1</v>
      </c>
      <c r="P23" s="6" t="s">
        <v>1057</v>
      </c>
      <c r="Q23" s="2"/>
      <c r="R23" s="2"/>
      <c r="S23" s="2"/>
      <c r="T23" s="2"/>
      <c r="U23" s="2"/>
    </row>
    <row r="24" spans="1:21" ht="120" x14ac:dyDescent="0.25">
      <c r="A24" s="6">
        <v>17</v>
      </c>
      <c r="B24" s="6" t="s">
        <v>24</v>
      </c>
      <c r="C24" s="6" t="s">
        <v>15</v>
      </c>
      <c r="D24" s="229" t="s">
        <v>988</v>
      </c>
      <c r="E24" s="4" t="s">
        <v>1065</v>
      </c>
      <c r="F24" s="235" t="s">
        <v>1066</v>
      </c>
      <c r="G24" s="4" t="s">
        <v>1067</v>
      </c>
      <c r="H24" s="236" t="s">
        <v>1068</v>
      </c>
      <c r="I24" s="18">
        <v>33.808860000000003</v>
      </c>
      <c r="J24" s="6">
        <v>71.613313300000002</v>
      </c>
      <c r="K24" s="6" t="s">
        <v>1053</v>
      </c>
      <c r="L24" s="6" t="s">
        <v>1054</v>
      </c>
      <c r="M24" s="1" t="s">
        <v>1055</v>
      </c>
      <c r="N24" s="6" t="s">
        <v>1056</v>
      </c>
      <c r="O24" s="6">
        <v>1</v>
      </c>
      <c r="P24" s="6" t="s">
        <v>1057</v>
      </c>
      <c r="Q24" s="2"/>
      <c r="R24" s="2"/>
      <c r="S24" s="2"/>
      <c r="T24" s="2"/>
      <c r="U24" s="2"/>
    </row>
    <row r="25" spans="1:21" ht="120" x14ac:dyDescent="0.25">
      <c r="A25" s="6">
        <v>18</v>
      </c>
      <c r="B25" s="6" t="s">
        <v>24</v>
      </c>
      <c r="C25" s="6" t="s">
        <v>15</v>
      </c>
      <c r="D25" s="229" t="s">
        <v>988</v>
      </c>
      <c r="E25" s="4" t="s">
        <v>1069</v>
      </c>
      <c r="F25" s="235" t="s">
        <v>1070</v>
      </c>
      <c r="G25" s="4" t="s">
        <v>1071</v>
      </c>
      <c r="H25" s="236" t="s">
        <v>1072</v>
      </c>
      <c r="I25" s="18">
        <v>33.835749900000003</v>
      </c>
      <c r="J25" s="6">
        <v>71.622733400000001</v>
      </c>
      <c r="K25" s="6" t="s">
        <v>1053</v>
      </c>
      <c r="L25" s="6" t="s">
        <v>1054</v>
      </c>
      <c r="M25" s="1" t="s">
        <v>1055</v>
      </c>
      <c r="N25" s="6" t="s">
        <v>1056</v>
      </c>
      <c r="O25" s="6">
        <v>1</v>
      </c>
      <c r="P25" s="6" t="s">
        <v>1057</v>
      </c>
      <c r="Q25" s="2"/>
      <c r="R25" s="2"/>
      <c r="S25" s="2"/>
      <c r="T25" s="2"/>
      <c r="U25" s="2"/>
    </row>
    <row r="26" spans="1:21" ht="120" x14ac:dyDescent="0.25">
      <c r="A26" s="6">
        <v>19</v>
      </c>
      <c r="B26" s="6" t="s">
        <v>24</v>
      </c>
      <c r="C26" s="6" t="s">
        <v>15</v>
      </c>
      <c r="D26" s="229" t="s">
        <v>988</v>
      </c>
      <c r="E26" s="4" t="s">
        <v>1073</v>
      </c>
      <c r="F26" s="235" t="s">
        <v>1074</v>
      </c>
      <c r="G26" s="4" t="s">
        <v>1075</v>
      </c>
      <c r="H26" s="236" t="s">
        <v>1076</v>
      </c>
      <c r="I26" s="18">
        <v>33.881511400000001</v>
      </c>
      <c r="J26" s="6">
        <v>71.609297999999995</v>
      </c>
      <c r="K26" s="6" t="s">
        <v>1053</v>
      </c>
      <c r="L26" s="6" t="s">
        <v>1054</v>
      </c>
      <c r="M26" s="1" t="s">
        <v>1055</v>
      </c>
      <c r="N26" s="6" t="s">
        <v>1056</v>
      </c>
      <c r="O26" s="6">
        <v>1</v>
      </c>
      <c r="P26" s="6" t="s">
        <v>1057</v>
      </c>
      <c r="Q26" s="2"/>
      <c r="R26" s="2"/>
      <c r="S26" s="2"/>
      <c r="T26" s="2"/>
      <c r="U26" s="2"/>
    </row>
    <row r="27" spans="1:21" ht="120" x14ac:dyDescent="0.25">
      <c r="A27" s="6">
        <v>20</v>
      </c>
      <c r="B27" s="6" t="s">
        <v>24</v>
      </c>
      <c r="C27" s="6" t="s">
        <v>15</v>
      </c>
      <c r="D27" s="229" t="s">
        <v>988</v>
      </c>
      <c r="E27" s="4" t="s">
        <v>1077</v>
      </c>
      <c r="F27" s="235" t="s">
        <v>1078</v>
      </c>
      <c r="G27" s="4" t="s">
        <v>1079</v>
      </c>
      <c r="H27" s="236" t="s">
        <v>1080</v>
      </c>
      <c r="I27" s="18">
        <v>33.826087999999999</v>
      </c>
      <c r="J27" s="6">
        <v>71.617243999999999</v>
      </c>
      <c r="K27" s="6" t="s">
        <v>1053</v>
      </c>
      <c r="L27" s="6" t="s">
        <v>1054</v>
      </c>
      <c r="M27" s="1" t="s">
        <v>1055</v>
      </c>
      <c r="N27" s="6" t="s">
        <v>1056</v>
      </c>
      <c r="O27" s="6">
        <v>1</v>
      </c>
      <c r="P27" s="6" t="s">
        <v>1057</v>
      </c>
      <c r="Q27" s="2"/>
      <c r="R27" s="2"/>
      <c r="S27" s="2"/>
      <c r="T27" s="2"/>
      <c r="U27" s="2"/>
    </row>
    <row r="28" spans="1:21" ht="60" x14ac:dyDescent="0.25">
      <c r="A28" s="6">
        <v>21</v>
      </c>
      <c r="B28" s="6" t="s">
        <v>24</v>
      </c>
      <c r="C28" s="6" t="s">
        <v>15</v>
      </c>
      <c r="D28" s="229" t="s">
        <v>988</v>
      </c>
      <c r="E28" s="4" t="s">
        <v>1081</v>
      </c>
      <c r="F28" s="235" t="s">
        <v>1082</v>
      </c>
      <c r="G28" s="4" t="s">
        <v>1083</v>
      </c>
      <c r="H28" s="236" t="s">
        <v>1084</v>
      </c>
      <c r="I28" s="18">
        <v>33.839134100000003</v>
      </c>
      <c r="J28" s="6">
        <v>71.609962800000005</v>
      </c>
      <c r="K28" s="6" t="s">
        <v>1053</v>
      </c>
      <c r="L28" s="6" t="s">
        <v>1054</v>
      </c>
      <c r="M28" s="6" t="s">
        <v>1055</v>
      </c>
      <c r="N28" s="6" t="s">
        <v>1056</v>
      </c>
      <c r="O28" s="6">
        <v>1</v>
      </c>
      <c r="P28" s="6" t="s">
        <v>1057</v>
      </c>
      <c r="Q28" s="2"/>
      <c r="R28" s="2"/>
      <c r="S28" s="2"/>
      <c r="T28" s="2"/>
      <c r="U28" s="2"/>
    </row>
  </sheetData>
  <mergeCells count="18">
    <mergeCell ref="S3:S4"/>
    <mergeCell ref="T3:T4"/>
    <mergeCell ref="U3:U4"/>
    <mergeCell ref="J3:J4"/>
    <mergeCell ref="M3:M4"/>
    <mergeCell ref="N3:N4"/>
    <mergeCell ref="O3:O4"/>
    <mergeCell ref="P3:R3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zoomScale="46" zoomScaleNormal="46" workbookViewId="0">
      <selection sqref="A1:XFD1"/>
    </sheetView>
  </sheetViews>
  <sheetFormatPr defaultRowHeight="15" x14ac:dyDescent="0.25"/>
  <cols>
    <col min="1" max="1" width="9.140625" customWidth="1"/>
    <col min="2" max="2" width="16.85546875" customWidth="1"/>
    <col min="3" max="3" width="18" customWidth="1"/>
    <col min="4" max="4" width="17.5703125" customWidth="1"/>
    <col min="5" max="5" width="18.28515625" customWidth="1"/>
    <col min="6" max="6" width="28.28515625" customWidth="1"/>
    <col min="7" max="8" width="22.5703125" customWidth="1"/>
    <col min="9" max="9" width="21" customWidth="1"/>
    <col min="10" max="10" width="22.28515625" customWidth="1"/>
    <col min="11" max="11" width="24" customWidth="1"/>
    <col min="12" max="12" width="19.28515625" customWidth="1"/>
    <col min="13" max="13" width="20.42578125" customWidth="1"/>
    <col min="14" max="14" width="28.5703125" customWidth="1"/>
    <col min="15" max="15" width="25.7109375" customWidth="1"/>
    <col min="16" max="16" width="16" customWidth="1"/>
  </cols>
  <sheetData>
    <row r="1" spans="1:16" s="257" customFormat="1" ht="75" customHeight="1" thickBot="1" x14ac:dyDescent="0.3">
      <c r="D1" s="254" t="s">
        <v>1090</v>
      </c>
      <c r="E1" s="255"/>
      <c r="F1" s="255"/>
      <c r="G1" s="255"/>
      <c r="H1" s="256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50" customFormat="1" ht="69.95" customHeight="1" x14ac:dyDescent="0.25">
      <c r="A4" s="247" t="s">
        <v>1421</v>
      </c>
      <c r="B4" s="247" t="s">
        <v>2</v>
      </c>
      <c r="C4" s="247" t="s">
        <v>3</v>
      </c>
      <c r="D4" s="247" t="s">
        <v>146</v>
      </c>
      <c r="E4" s="247" t="s">
        <v>975</v>
      </c>
      <c r="F4" s="247" t="s">
        <v>977</v>
      </c>
      <c r="G4" s="247" t="s">
        <v>978</v>
      </c>
      <c r="H4" s="247" t="s">
        <v>979</v>
      </c>
      <c r="I4" s="247" t="s">
        <v>980</v>
      </c>
      <c r="J4" s="247" t="s">
        <v>981</v>
      </c>
      <c r="K4" s="247"/>
      <c r="L4" s="252" t="s">
        <v>1091</v>
      </c>
      <c r="M4" s="252" t="s">
        <v>1092</v>
      </c>
      <c r="N4" s="252" t="s">
        <v>654</v>
      </c>
    </row>
    <row r="5" spans="1:16" s="250" customFormat="1" ht="69.95" customHeight="1" x14ac:dyDescent="0.25">
      <c r="A5" s="247"/>
      <c r="B5" s="247"/>
      <c r="C5" s="247"/>
      <c r="D5" s="247"/>
      <c r="E5" s="247"/>
      <c r="F5" s="247"/>
      <c r="G5" s="247"/>
      <c r="H5" s="247"/>
      <c r="I5" s="247"/>
      <c r="J5" s="249" t="s">
        <v>627</v>
      </c>
      <c r="K5" s="249" t="s">
        <v>626</v>
      </c>
      <c r="L5" s="253"/>
      <c r="M5" s="253"/>
      <c r="N5" s="253"/>
    </row>
    <row r="6" spans="1:16" s="121" customFormat="1" ht="60" customHeight="1" x14ac:dyDescent="0.2">
      <c r="A6" s="36">
        <v>1</v>
      </c>
      <c r="B6" s="36" t="s">
        <v>14</v>
      </c>
      <c r="C6" s="36" t="s">
        <v>15</v>
      </c>
      <c r="D6" s="240" t="s">
        <v>988</v>
      </c>
      <c r="E6" s="29" t="s">
        <v>989</v>
      </c>
      <c r="F6" s="25" t="s">
        <v>1093</v>
      </c>
      <c r="G6" s="25" t="s">
        <v>1094</v>
      </c>
      <c r="H6" s="36">
        <v>3447930932</v>
      </c>
      <c r="I6" s="36" t="s">
        <v>1095</v>
      </c>
      <c r="J6" s="36">
        <v>33.846840200000003</v>
      </c>
      <c r="K6" s="36">
        <v>71.625697900000006</v>
      </c>
      <c r="L6" s="36" t="s">
        <v>1096</v>
      </c>
      <c r="M6" s="36">
        <v>1</v>
      </c>
      <c r="N6" s="36" t="s">
        <v>1057</v>
      </c>
      <c r="O6" s="68"/>
      <c r="P6" s="68"/>
    </row>
    <row r="7" spans="1:16" s="121" customFormat="1" ht="60" customHeight="1" x14ac:dyDescent="0.2">
      <c r="A7" s="36">
        <v>2</v>
      </c>
      <c r="B7" s="36" t="s">
        <v>14</v>
      </c>
      <c r="C7" s="36" t="s">
        <v>15</v>
      </c>
      <c r="D7" s="240" t="s">
        <v>988</v>
      </c>
      <c r="E7" s="29" t="s">
        <v>989</v>
      </c>
      <c r="F7" s="36" t="s">
        <v>1097</v>
      </c>
      <c r="G7" s="36" t="s">
        <v>1098</v>
      </c>
      <c r="H7" s="36">
        <v>3028856865</v>
      </c>
      <c r="I7" s="36" t="s">
        <v>1099</v>
      </c>
      <c r="J7" s="36">
        <v>33.828333999999998</v>
      </c>
      <c r="K7" s="36">
        <v>71.604779600000001</v>
      </c>
      <c r="L7" s="36" t="s">
        <v>1096</v>
      </c>
      <c r="M7" s="36">
        <v>1</v>
      </c>
      <c r="N7" s="36" t="s">
        <v>1057</v>
      </c>
      <c r="O7" s="68"/>
      <c r="P7" s="68"/>
    </row>
    <row r="8" spans="1:16" s="121" customFormat="1" ht="60" customHeight="1" x14ac:dyDescent="0.2">
      <c r="A8" s="36">
        <v>3</v>
      </c>
      <c r="B8" s="36" t="s">
        <v>14</v>
      </c>
      <c r="C8" s="36" t="s">
        <v>15</v>
      </c>
      <c r="D8" s="240" t="s">
        <v>988</v>
      </c>
      <c r="E8" s="29" t="s">
        <v>989</v>
      </c>
      <c r="F8" s="36" t="s">
        <v>1100</v>
      </c>
      <c r="G8" s="36" t="s">
        <v>1101</v>
      </c>
      <c r="H8" s="36">
        <v>3009020176</v>
      </c>
      <c r="I8" s="36" t="s">
        <v>1102</v>
      </c>
      <c r="J8" s="36">
        <v>33.832184400000003</v>
      </c>
      <c r="K8" s="36">
        <v>71.610467</v>
      </c>
      <c r="L8" s="36" t="s">
        <v>1096</v>
      </c>
      <c r="M8" s="36">
        <v>1</v>
      </c>
      <c r="N8" s="36" t="s">
        <v>1057</v>
      </c>
      <c r="O8" s="68"/>
      <c r="P8" s="68"/>
    </row>
    <row r="9" spans="1:16" s="121" customFormat="1" ht="60" customHeight="1" x14ac:dyDescent="0.2">
      <c r="A9" s="36">
        <v>4</v>
      </c>
      <c r="B9" s="36" t="s">
        <v>14</v>
      </c>
      <c r="C9" s="36" t="s">
        <v>15</v>
      </c>
      <c r="D9" s="240" t="s">
        <v>988</v>
      </c>
      <c r="E9" s="29" t="s">
        <v>989</v>
      </c>
      <c r="F9" s="36" t="s">
        <v>1103</v>
      </c>
      <c r="G9" s="36" t="s">
        <v>1104</v>
      </c>
      <c r="H9" s="36">
        <v>3005848273</v>
      </c>
      <c r="I9" s="36" t="s">
        <v>1099</v>
      </c>
      <c r="J9" s="36">
        <v>33.833958000000003</v>
      </c>
      <c r="K9" s="36">
        <v>71.606749699999995</v>
      </c>
      <c r="L9" s="36" t="s">
        <v>1096</v>
      </c>
      <c r="M9" s="36">
        <v>1.5</v>
      </c>
      <c r="N9" s="36" t="s">
        <v>1057</v>
      </c>
      <c r="O9" s="68"/>
      <c r="P9" s="68"/>
    </row>
    <row r="10" spans="1:16" s="121" customFormat="1" ht="60" customHeight="1" x14ac:dyDescent="0.2">
      <c r="A10" s="36">
        <v>5</v>
      </c>
      <c r="B10" s="36" t="s">
        <v>14</v>
      </c>
      <c r="C10" s="36" t="s">
        <v>15</v>
      </c>
      <c r="D10" s="240" t="s">
        <v>988</v>
      </c>
      <c r="E10" s="29" t="s">
        <v>989</v>
      </c>
      <c r="F10" s="36" t="s">
        <v>1105</v>
      </c>
      <c r="G10" s="36" t="s">
        <v>1106</v>
      </c>
      <c r="H10" s="36">
        <v>3005880438</v>
      </c>
      <c r="I10" s="36" t="s">
        <v>1099</v>
      </c>
      <c r="J10" s="36">
        <v>33.828380000000003</v>
      </c>
      <c r="K10" s="36">
        <v>71.605761700000002</v>
      </c>
      <c r="L10" s="36" t="s">
        <v>1096</v>
      </c>
      <c r="M10" s="36">
        <v>1</v>
      </c>
      <c r="N10" s="36" t="s">
        <v>1057</v>
      </c>
      <c r="O10" s="68"/>
      <c r="P10" s="68"/>
    </row>
    <row r="11" spans="1:16" s="121" customFormat="1" ht="60" customHeight="1" x14ac:dyDescent="0.2">
      <c r="A11" s="36">
        <v>6</v>
      </c>
      <c r="B11" s="36" t="s">
        <v>14</v>
      </c>
      <c r="C11" s="36" t="s">
        <v>15</v>
      </c>
      <c r="D11" s="240" t="s">
        <v>988</v>
      </c>
      <c r="E11" s="29" t="s">
        <v>989</v>
      </c>
      <c r="F11" s="36" t="s">
        <v>1107</v>
      </c>
      <c r="G11" s="36" t="s">
        <v>1108</v>
      </c>
      <c r="H11" s="36">
        <v>3480959694</v>
      </c>
      <c r="I11" s="36" t="s">
        <v>1109</v>
      </c>
      <c r="J11" s="36">
        <v>33.826561599999998</v>
      </c>
      <c r="K11" s="36">
        <v>71.628164200000001</v>
      </c>
      <c r="L11" s="36" t="s">
        <v>1096</v>
      </c>
      <c r="M11" s="36">
        <v>1</v>
      </c>
      <c r="N11" s="36" t="s">
        <v>1057</v>
      </c>
      <c r="O11" s="68"/>
      <c r="P11" s="68"/>
    </row>
    <row r="12" spans="1:16" s="121" customFormat="1" ht="60" customHeight="1" x14ac:dyDescent="0.2">
      <c r="A12" s="36">
        <v>7</v>
      </c>
      <c r="B12" s="36" t="s">
        <v>14</v>
      </c>
      <c r="C12" s="36" t="s">
        <v>15</v>
      </c>
      <c r="D12" s="240" t="s">
        <v>988</v>
      </c>
      <c r="E12" s="29" t="s">
        <v>989</v>
      </c>
      <c r="F12" s="36" t="s">
        <v>1110</v>
      </c>
      <c r="G12" s="36" t="s">
        <v>1111</v>
      </c>
      <c r="H12" s="36">
        <v>3049168841</v>
      </c>
      <c r="I12" s="36" t="s">
        <v>1112</v>
      </c>
      <c r="J12" s="36">
        <v>33.827466800000003</v>
      </c>
      <c r="K12" s="36">
        <v>71.618007199999994</v>
      </c>
      <c r="L12" s="36" t="s">
        <v>1096</v>
      </c>
      <c r="M12" s="36">
        <v>1</v>
      </c>
      <c r="N12" s="36" t="s">
        <v>1057</v>
      </c>
      <c r="O12" s="68"/>
      <c r="P12" s="68"/>
    </row>
    <row r="13" spans="1:16" s="121" customFormat="1" ht="60" customHeight="1" x14ac:dyDescent="0.2">
      <c r="A13" s="36">
        <v>8</v>
      </c>
      <c r="B13" s="36" t="s">
        <v>14</v>
      </c>
      <c r="C13" s="36" t="s">
        <v>15</v>
      </c>
      <c r="D13" s="240" t="s">
        <v>988</v>
      </c>
      <c r="E13" s="29" t="s">
        <v>989</v>
      </c>
      <c r="F13" s="36" t="s">
        <v>1113</v>
      </c>
      <c r="G13" s="36" t="s">
        <v>1114</v>
      </c>
      <c r="H13" s="36">
        <v>3015900626</v>
      </c>
      <c r="I13" s="36" t="s">
        <v>1115</v>
      </c>
      <c r="J13" s="36">
        <v>33.829499499999997</v>
      </c>
      <c r="K13" s="36">
        <v>71.623824299999995</v>
      </c>
      <c r="L13" s="36" t="s">
        <v>1096</v>
      </c>
      <c r="M13" s="36">
        <v>1</v>
      </c>
      <c r="N13" s="36" t="s">
        <v>1057</v>
      </c>
      <c r="O13" s="68"/>
      <c r="P13" s="68"/>
    </row>
    <row r="14" spans="1:16" s="121" customFormat="1" ht="60" customHeight="1" x14ac:dyDescent="0.2">
      <c r="A14" s="36">
        <v>9</v>
      </c>
      <c r="B14" s="36" t="s">
        <v>14</v>
      </c>
      <c r="C14" s="36" t="s">
        <v>15</v>
      </c>
      <c r="D14" s="240" t="s">
        <v>988</v>
      </c>
      <c r="E14" s="29" t="s">
        <v>989</v>
      </c>
      <c r="F14" s="36" t="s">
        <v>1116</v>
      </c>
      <c r="G14" s="36" t="s">
        <v>1117</v>
      </c>
      <c r="H14" s="36">
        <v>3005175794</v>
      </c>
      <c r="I14" s="36" t="s">
        <v>1109</v>
      </c>
      <c r="J14" s="36">
        <v>33.8233593</v>
      </c>
      <c r="K14" s="36">
        <v>71.621876900000004</v>
      </c>
      <c r="L14" s="36" t="s">
        <v>1096</v>
      </c>
      <c r="M14" s="36">
        <v>1</v>
      </c>
      <c r="N14" s="36" t="s">
        <v>1057</v>
      </c>
      <c r="O14" s="68"/>
      <c r="P14" s="68"/>
    </row>
    <row r="15" spans="1:16" s="121" customFormat="1" ht="60" customHeight="1" x14ac:dyDescent="0.2">
      <c r="A15" s="36">
        <v>10</v>
      </c>
      <c r="B15" s="36" t="s">
        <v>14</v>
      </c>
      <c r="C15" s="36" t="s">
        <v>15</v>
      </c>
      <c r="D15" s="240" t="s">
        <v>988</v>
      </c>
      <c r="E15" s="29" t="s">
        <v>989</v>
      </c>
      <c r="F15" s="36" t="s">
        <v>1118</v>
      </c>
      <c r="G15" s="36" t="s">
        <v>1119</v>
      </c>
      <c r="H15" s="36">
        <v>3005777168</v>
      </c>
      <c r="I15" s="36" t="s">
        <v>1099</v>
      </c>
      <c r="J15" s="36">
        <v>33.828342900000003</v>
      </c>
      <c r="K15" s="36">
        <v>71.606779599999996</v>
      </c>
      <c r="L15" s="36" t="s">
        <v>1096</v>
      </c>
      <c r="M15" s="36">
        <v>0.5</v>
      </c>
      <c r="N15" s="36" t="s">
        <v>1057</v>
      </c>
      <c r="O15" s="68"/>
      <c r="P15" s="68"/>
    </row>
    <row r="16" spans="1:16" s="121" customFormat="1" ht="60" customHeight="1" x14ac:dyDescent="0.2">
      <c r="A16" s="36">
        <v>11</v>
      </c>
      <c r="B16" s="36" t="s">
        <v>14</v>
      </c>
      <c r="C16" s="36" t="s">
        <v>15</v>
      </c>
      <c r="D16" s="240" t="s">
        <v>988</v>
      </c>
      <c r="E16" s="29" t="s">
        <v>989</v>
      </c>
      <c r="F16" s="36" t="s">
        <v>1120</v>
      </c>
      <c r="G16" s="36" t="s">
        <v>1121</v>
      </c>
      <c r="H16" s="36">
        <v>3022989634</v>
      </c>
      <c r="I16" s="36" t="s">
        <v>1102</v>
      </c>
      <c r="J16" s="36">
        <v>33.821452600000001</v>
      </c>
      <c r="K16" s="36">
        <v>71.615943999999999</v>
      </c>
      <c r="L16" s="36" t="s">
        <v>1096</v>
      </c>
      <c r="M16" s="36">
        <v>1</v>
      </c>
      <c r="N16" s="36" t="s">
        <v>1057</v>
      </c>
      <c r="O16" s="68"/>
      <c r="P16" s="68"/>
    </row>
    <row r="17" spans="1:16" s="121" customFormat="1" ht="60" customHeight="1" x14ac:dyDescent="0.2">
      <c r="A17" s="36">
        <v>12</v>
      </c>
      <c r="B17" s="36" t="s">
        <v>14</v>
      </c>
      <c r="C17" s="36" t="s">
        <v>15</v>
      </c>
      <c r="D17" s="240" t="s">
        <v>988</v>
      </c>
      <c r="E17" s="29" t="s">
        <v>989</v>
      </c>
      <c r="F17" s="36" t="s">
        <v>1058</v>
      </c>
      <c r="G17" s="36" t="s">
        <v>1059</v>
      </c>
      <c r="H17" s="36">
        <v>3059746554</v>
      </c>
      <c r="I17" s="36" t="s">
        <v>1112</v>
      </c>
      <c r="J17" s="36">
        <v>33.843604999999997</v>
      </c>
      <c r="K17" s="36">
        <v>71.616273500000005</v>
      </c>
      <c r="L17" s="36" t="s">
        <v>1096</v>
      </c>
      <c r="M17" s="36">
        <v>1</v>
      </c>
      <c r="N17" s="36" t="s">
        <v>1057</v>
      </c>
      <c r="O17" s="68"/>
      <c r="P17" s="68"/>
    </row>
    <row r="18" spans="1:16" s="121" customFormat="1" ht="60" customHeight="1" x14ac:dyDescent="0.2">
      <c r="A18" s="36">
        <v>13</v>
      </c>
      <c r="B18" s="36" t="s">
        <v>14</v>
      </c>
      <c r="C18" s="36" t="s">
        <v>15</v>
      </c>
      <c r="D18" s="240" t="s">
        <v>988</v>
      </c>
      <c r="E18" s="29" t="s">
        <v>989</v>
      </c>
      <c r="F18" s="36" t="s">
        <v>1122</v>
      </c>
      <c r="G18" s="36" t="s">
        <v>1123</v>
      </c>
      <c r="H18" s="36">
        <v>3018921870</v>
      </c>
      <c r="I18" s="36" t="s">
        <v>1099</v>
      </c>
      <c r="J18" s="36">
        <v>33.828673500000001</v>
      </c>
      <c r="K18" s="36">
        <v>71.6301828</v>
      </c>
      <c r="L18" s="36" t="s">
        <v>1096</v>
      </c>
      <c r="M18" s="36">
        <v>1</v>
      </c>
      <c r="N18" s="36" t="s">
        <v>1057</v>
      </c>
      <c r="O18" s="68"/>
      <c r="P18" s="68"/>
    </row>
    <row r="19" spans="1:16" s="121" customFormat="1" ht="60" customHeight="1" x14ac:dyDescent="0.2">
      <c r="A19" s="36">
        <v>14</v>
      </c>
      <c r="B19" s="36" t="s">
        <v>14</v>
      </c>
      <c r="C19" s="36" t="s">
        <v>15</v>
      </c>
      <c r="D19" s="240" t="s">
        <v>988</v>
      </c>
      <c r="E19" s="29" t="s">
        <v>989</v>
      </c>
      <c r="F19" s="36" t="s">
        <v>1124</v>
      </c>
      <c r="G19" s="36" t="s">
        <v>1125</v>
      </c>
      <c r="H19" s="36">
        <v>3005777961</v>
      </c>
      <c r="I19" s="36" t="s">
        <v>1102</v>
      </c>
      <c r="J19" s="36">
        <v>33.8214501</v>
      </c>
      <c r="K19" s="36">
        <v>71.615960000000001</v>
      </c>
      <c r="L19" s="36" t="s">
        <v>1096</v>
      </c>
      <c r="M19" s="36">
        <v>0.5</v>
      </c>
      <c r="N19" s="36" t="s">
        <v>1057</v>
      </c>
      <c r="O19" s="68"/>
      <c r="P19" s="68"/>
    </row>
    <row r="20" spans="1:16" s="121" customFormat="1" ht="60" customHeight="1" x14ac:dyDescent="0.2">
      <c r="A20" s="36">
        <v>15</v>
      </c>
      <c r="B20" s="36" t="s">
        <v>14</v>
      </c>
      <c r="C20" s="36" t="s">
        <v>15</v>
      </c>
      <c r="D20" s="240" t="s">
        <v>988</v>
      </c>
      <c r="E20" s="29" t="s">
        <v>989</v>
      </c>
      <c r="F20" s="36" t="s">
        <v>1126</v>
      </c>
      <c r="G20" s="36" t="s">
        <v>1127</v>
      </c>
      <c r="H20" s="36">
        <v>3025533915</v>
      </c>
      <c r="I20" s="36" t="s">
        <v>1128</v>
      </c>
      <c r="J20" s="36">
        <v>33.828205199999999</v>
      </c>
      <c r="K20" s="36">
        <v>71.628260100000006</v>
      </c>
      <c r="L20" s="36" t="s">
        <v>1096</v>
      </c>
      <c r="M20" s="36">
        <v>1</v>
      </c>
      <c r="N20" s="36" t="s">
        <v>1057</v>
      </c>
      <c r="O20" s="68"/>
      <c r="P20" s="68"/>
    </row>
    <row r="21" spans="1:16" s="121" customFormat="1" ht="60" customHeight="1" x14ac:dyDescent="0.2">
      <c r="A21" s="36">
        <v>16</v>
      </c>
      <c r="B21" s="36" t="s">
        <v>14</v>
      </c>
      <c r="C21" s="36" t="s">
        <v>15</v>
      </c>
      <c r="D21" s="240" t="s">
        <v>988</v>
      </c>
      <c r="E21" s="29" t="s">
        <v>989</v>
      </c>
      <c r="F21" s="36" t="s">
        <v>1129</v>
      </c>
      <c r="G21" s="36" t="s">
        <v>1130</v>
      </c>
      <c r="H21" s="36">
        <v>3085384450</v>
      </c>
      <c r="I21" s="36" t="s">
        <v>1099</v>
      </c>
      <c r="J21" s="36">
        <v>33.819126699999998</v>
      </c>
      <c r="K21" s="36">
        <v>71.609341700000002</v>
      </c>
      <c r="L21" s="36" t="s">
        <v>1096</v>
      </c>
      <c r="M21" s="36">
        <v>1</v>
      </c>
      <c r="N21" s="36" t="s">
        <v>1057</v>
      </c>
      <c r="O21" s="68"/>
      <c r="P21" s="68"/>
    </row>
    <row r="22" spans="1:16" s="121" customFormat="1" ht="60" customHeight="1" x14ac:dyDescent="0.2">
      <c r="A22" s="36">
        <v>17</v>
      </c>
      <c r="B22" s="36" t="s">
        <v>14</v>
      </c>
      <c r="C22" s="36" t="s">
        <v>15</v>
      </c>
      <c r="D22" s="240" t="s">
        <v>988</v>
      </c>
      <c r="E22" s="29" t="s">
        <v>989</v>
      </c>
      <c r="F22" s="36" t="s">
        <v>1131</v>
      </c>
      <c r="G22" s="36" t="s">
        <v>1132</v>
      </c>
      <c r="H22" s="36">
        <v>3078513433</v>
      </c>
      <c r="I22" s="36" t="s">
        <v>1112</v>
      </c>
      <c r="J22" s="36">
        <v>33.832659800000002</v>
      </c>
      <c r="K22" s="36">
        <v>71.63095611</v>
      </c>
      <c r="L22" s="36" t="s">
        <v>1096</v>
      </c>
      <c r="M22" s="36">
        <v>1</v>
      </c>
      <c r="N22" s="36" t="s">
        <v>1057</v>
      </c>
      <c r="O22" s="68"/>
      <c r="P22" s="68"/>
    </row>
    <row r="23" spans="1:16" s="121" customFormat="1" ht="60" customHeight="1" x14ac:dyDescent="0.2">
      <c r="A23" s="36">
        <v>18</v>
      </c>
      <c r="B23" s="36" t="s">
        <v>14</v>
      </c>
      <c r="C23" s="36" t="s">
        <v>15</v>
      </c>
      <c r="D23" s="240" t="s">
        <v>988</v>
      </c>
      <c r="E23" s="29" t="s">
        <v>989</v>
      </c>
      <c r="F23" s="36" t="s">
        <v>1133</v>
      </c>
      <c r="G23" s="36" t="s">
        <v>1134</v>
      </c>
      <c r="H23" s="36">
        <v>3409376358</v>
      </c>
      <c r="I23" s="36" t="s">
        <v>1102</v>
      </c>
      <c r="J23" s="36">
        <v>33.805202100000002</v>
      </c>
      <c r="K23" s="36">
        <v>71.620059999999995</v>
      </c>
      <c r="L23" s="36" t="s">
        <v>1096</v>
      </c>
      <c r="M23" s="36">
        <v>1</v>
      </c>
      <c r="N23" s="36" t="s">
        <v>1057</v>
      </c>
      <c r="O23" s="68"/>
      <c r="P23" s="68"/>
    </row>
    <row r="24" spans="1:16" s="121" customFormat="1" ht="60" customHeight="1" x14ac:dyDescent="0.2">
      <c r="A24" s="36">
        <v>19</v>
      </c>
      <c r="B24" s="36" t="s">
        <v>14</v>
      </c>
      <c r="C24" s="36" t="s">
        <v>15</v>
      </c>
      <c r="D24" s="240" t="s">
        <v>988</v>
      </c>
      <c r="E24" s="29" t="s">
        <v>989</v>
      </c>
      <c r="F24" s="36" t="s">
        <v>1135</v>
      </c>
      <c r="G24" s="36" t="s">
        <v>1136</v>
      </c>
      <c r="H24" s="36">
        <v>3449878219</v>
      </c>
      <c r="I24" s="36" t="s">
        <v>1102</v>
      </c>
      <c r="J24" s="36">
        <v>33.826087399999999</v>
      </c>
      <c r="K24" s="36">
        <v>71.617244600000006</v>
      </c>
      <c r="L24" s="36" t="s">
        <v>1096</v>
      </c>
      <c r="M24" s="36">
        <v>0.5</v>
      </c>
      <c r="N24" s="36" t="s">
        <v>1057</v>
      </c>
      <c r="O24" s="68"/>
      <c r="P24" s="68"/>
    </row>
    <row r="25" spans="1:16" s="121" customFormat="1" ht="60" customHeight="1" x14ac:dyDescent="0.2">
      <c r="A25" s="36">
        <v>20</v>
      </c>
      <c r="B25" s="36" t="s">
        <v>14</v>
      </c>
      <c r="C25" s="36" t="s">
        <v>15</v>
      </c>
      <c r="D25" s="240" t="s">
        <v>988</v>
      </c>
      <c r="E25" s="29" t="s">
        <v>989</v>
      </c>
      <c r="F25" s="36" t="s">
        <v>1137</v>
      </c>
      <c r="G25" s="36" t="s">
        <v>1138</v>
      </c>
      <c r="H25" s="36">
        <v>3095050757</v>
      </c>
      <c r="I25" s="36" t="s">
        <v>1099</v>
      </c>
      <c r="J25" s="36">
        <v>33.819401599999999</v>
      </c>
      <c r="K25" s="36">
        <v>71.608739299999996</v>
      </c>
      <c r="L25" s="36" t="s">
        <v>1096</v>
      </c>
      <c r="M25" s="36">
        <v>1</v>
      </c>
      <c r="N25" s="36" t="s">
        <v>1057</v>
      </c>
      <c r="O25" s="68"/>
      <c r="P25" s="68"/>
    </row>
    <row r="26" spans="1:16" s="121" customFormat="1" ht="60" customHeight="1" x14ac:dyDescent="0.2">
      <c r="A26" s="36">
        <v>21</v>
      </c>
      <c r="B26" s="36" t="s">
        <v>14</v>
      </c>
      <c r="C26" s="36" t="s">
        <v>15</v>
      </c>
      <c r="D26" s="240" t="s">
        <v>988</v>
      </c>
      <c r="E26" s="29" t="s">
        <v>989</v>
      </c>
      <c r="F26" s="36" t="s">
        <v>1139</v>
      </c>
      <c r="G26" s="36" t="s">
        <v>1140</v>
      </c>
      <c r="H26" s="36">
        <v>3459073879</v>
      </c>
      <c r="I26" s="36" t="s">
        <v>1115</v>
      </c>
      <c r="J26" s="36">
        <v>33.832899900000001</v>
      </c>
      <c r="K26" s="36">
        <v>71.623154700000001</v>
      </c>
      <c r="L26" s="36" t="s">
        <v>1141</v>
      </c>
      <c r="M26" s="36">
        <v>1</v>
      </c>
      <c r="N26" s="36" t="s">
        <v>1057</v>
      </c>
      <c r="O26" s="68"/>
      <c r="P26" s="68"/>
    </row>
    <row r="27" spans="1:16" s="121" customFormat="1" ht="60" customHeight="1" x14ac:dyDescent="0.2">
      <c r="A27" s="36">
        <v>22</v>
      </c>
      <c r="B27" s="36" t="s">
        <v>14</v>
      </c>
      <c r="C27" s="36" t="s">
        <v>15</v>
      </c>
      <c r="D27" s="240" t="s">
        <v>988</v>
      </c>
      <c r="E27" s="29" t="s">
        <v>989</v>
      </c>
      <c r="F27" s="36" t="s">
        <v>1142</v>
      </c>
      <c r="G27" s="36" t="s">
        <v>1143</v>
      </c>
      <c r="H27" s="36">
        <v>3005996960</v>
      </c>
      <c r="I27" s="36" t="s">
        <v>1099</v>
      </c>
      <c r="J27" s="36">
        <v>33.818334200000002</v>
      </c>
      <c r="K27" s="36">
        <v>71.610238800000005</v>
      </c>
      <c r="L27" s="36" t="s">
        <v>1141</v>
      </c>
      <c r="M27" s="36">
        <v>1</v>
      </c>
      <c r="N27" s="36" t="s">
        <v>1057</v>
      </c>
      <c r="O27" s="68"/>
      <c r="P27" s="68"/>
    </row>
    <row r="28" spans="1:16" s="121" customFormat="1" ht="60" customHeight="1" x14ac:dyDescent="0.2">
      <c r="A28" s="36">
        <v>23</v>
      </c>
      <c r="B28" s="36" t="s">
        <v>14</v>
      </c>
      <c r="C28" s="36" t="s">
        <v>15</v>
      </c>
      <c r="D28" s="240" t="s">
        <v>988</v>
      </c>
      <c r="E28" s="29" t="s">
        <v>989</v>
      </c>
      <c r="F28" s="36" t="s">
        <v>1144</v>
      </c>
      <c r="G28" s="36" t="s">
        <v>1145</v>
      </c>
      <c r="H28" s="36">
        <v>3088514010</v>
      </c>
      <c r="I28" s="36" t="s">
        <v>1128</v>
      </c>
      <c r="J28" s="36">
        <v>33.839773200000003</v>
      </c>
      <c r="K28" s="36">
        <v>71.612264600000003</v>
      </c>
      <c r="L28" s="36" t="s">
        <v>1141</v>
      </c>
      <c r="M28" s="36">
        <v>1</v>
      </c>
      <c r="N28" s="36" t="s">
        <v>1057</v>
      </c>
      <c r="O28" s="68"/>
      <c r="P28" s="68"/>
    </row>
    <row r="29" spans="1:16" s="121" customFormat="1" ht="60" customHeight="1" x14ac:dyDescent="0.2">
      <c r="A29" s="36">
        <v>24</v>
      </c>
      <c r="B29" s="36" t="s">
        <v>14</v>
      </c>
      <c r="C29" s="36" t="s">
        <v>15</v>
      </c>
      <c r="D29" s="240" t="s">
        <v>988</v>
      </c>
      <c r="E29" s="29" t="s">
        <v>989</v>
      </c>
      <c r="F29" s="36" t="s">
        <v>1146</v>
      </c>
      <c r="G29" s="36" t="s">
        <v>1147</v>
      </c>
      <c r="H29" s="36">
        <v>3025516388</v>
      </c>
      <c r="I29" s="36" t="s">
        <v>1128</v>
      </c>
      <c r="J29" s="36">
        <v>33.835141700000001</v>
      </c>
      <c r="K29" s="36">
        <v>71.633825599999994</v>
      </c>
      <c r="L29" s="36" t="s">
        <v>1141</v>
      </c>
      <c r="M29" s="36">
        <v>1</v>
      </c>
      <c r="N29" s="36" t="s">
        <v>1057</v>
      </c>
      <c r="O29" s="68"/>
      <c r="P29" s="68"/>
    </row>
    <row r="30" spans="1:16" s="121" customFormat="1" ht="60" customHeight="1" x14ac:dyDescent="0.2">
      <c r="A30" s="36">
        <v>25</v>
      </c>
      <c r="B30" s="36" t="s">
        <v>14</v>
      </c>
      <c r="C30" s="36" t="s">
        <v>15</v>
      </c>
      <c r="D30" s="240" t="s">
        <v>988</v>
      </c>
      <c r="E30" s="29" t="s">
        <v>989</v>
      </c>
      <c r="F30" s="36" t="s">
        <v>1148</v>
      </c>
      <c r="G30" s="36" t="s">
        <v>1149</v>
      </c>
      <c r="H30" s="36">
        <v>3089013567</v>
      </c>
      <c r="I30" s="36" t="s">
        <v>1109</v>
      </c>
      <c r="J30" s="36">
        <v>33.827366699999999</v>
      </c>
      <c r="K30" s="36">
        <v>71.621184299999996</v>
      </c>
      <c r="L30" s="36" t="s">
        <v>1141</v>
      </c>
      <c r="M30" s="36">
        <v>1</v>
      </c>
      <c r="N30" s="36" t="s">
        <v>1057</v>
      </c>
      <c r="O30" s="68"/>
      <c r="P30" s="68"/>
    </row>
    <row r="31" spans="1:16" s="121" customFormat="1" ht="60" customHeight="1" x14ac:dyDescent="0.2">
      <c r="A31" s="36">
        <v>26</v>
      </c>
      <c r="B31" s="36" t="s">
        <v>14</v>
      </c>
      <c r="C31" s="36" t="s">
        <v>15</v>
      </c>
      <c r="D31" s="240" t="s">
        <v>988</v>
      </c>
      <c r="E31" s="29" t="s">
        <v>989</v>
      </c>
      <c r="F31" s="36" t="s">
        <v>1150</v>
      </c>
      <c r="G31" s="36" t="s">
        <v>1151</v>
      </c>
      <c r="H31" s="36">
        <v>3065936649</v>
      </c>
      <c r="I31" s="36" t="s">
        <v>1152</v>
      </c>
      <c r="J31" s="36">
        <v>33.849720400000002</v>
      </c>
      <c r="K31" s="36">
        <v>71.621748600000004</v>
      </c>
      <c r="L31" s="36" t="s">
        <v>1141</v>
      </c>
      <c r="M31" s="36">
        <v>1</v>
      </c>
      <c r="N31" s="36" t="s">
        <v>1057</v>
      </c>
      <c r="O31" s="68"/>
      <c r="P31" s="68"/>
    </row>
    <row r="32" spans="1:16" s="121" customFormat="1" ht="60" customHeight="1" x14ac:dyDescent="0.2">
      <c r="A32" s="36">
        <v>27</v>
      </c>
      <c r="B32" s="36" t="s">
        <v>14</v>
      </c>
      <c r="C32" s="36" t="s">
        <v>15</v>
      </c>
      <c r="D32" s="240" t="s">
        <v>988</v>
      </c>
      <c r="E32" s="29" t="s">
        <v>989</v>
      </c>
      <c r="F32" s="36" t="s">
        <v>1153</v>
      </c>
      <c r="G32" s="36" t="s">
        <v>1154</v>
      </c>
      <c r="H32" s="36">
        <v>3002507723</v>
      </c>
      <c r="I32" s="36" t="s">
        <v>1128</v>
      </c>
      <c r="J32" s="36">
        <v>33.835141700000001</v>
      </c>
      <c r="K32" s="36">
        <v>71.613825599999998</v>
      </c>
      <c r="L32" s="36" t="s">
        <v>1141</v>
      </c>
      <c r="M32" s="36">
        <v>1</v>
      </c>
      <c r="N32" s="36" t="s">
        <v>1057</v>
      </c>
      <c r="O32" s="68"/>
      <c r="P32" s="68"/>
    </row>
    <row r="33" spans="1:16" s="121" customFormat="1" ht="60" customHeight="1" x14ac:dyDescent="0.2">
      <c r="A33" s="36">
        <v>28</v>
      </c>
      <c r="B33" s="36" t="s">
        <v>14</v>
      </c>
      <c r="C33" s="36" t="s">
        <v>15</v>
      </c>
      <c r="D33" s="240" t="s">
        <v>988</v>
      </c>
      <c r="E33" s="29" t="s">
        <v>989</v>
      </c>
      <c r="F33" s="36" t="s">
        <v>1155</v>
      </c>
      <c r="G33" s="36" t="s">
        <v>1156</v>
      </c>
      <c r="H33" s="36">
        <v>3093211668</v>
      </c>
      <c r="I33" s="36" t="s">
        <v>1152</v>
      </c>
      <c r="J33" s="36">
        <v>33.849900699999999</v>
      </c>
      <c r="K33" s="36">
        <v>71.619855599999994</v>
      </c>
      <c r="L33" s="36" t="s">
        <v>1141</v>
      </c>
      <c r="M33" s="36">
        <v>1</v>
      </c>
      <c r="N33" s="36" t="s">
        <v>1057</v>
      </c>
      <c r="O33" s="68"/>
      <c r="P33" s="68"/>
    </row>
    <row r="34" spans="1:16" s="121" customFormat="1" ht="60" customHeight="1" x14ac:dyDescent="0.2">
      <c r="A34" s="36">
        <v>29</v>
      </c>
      <c r="B34" s="36" t="s">
        <v>14</v>
      </c>
      <c r="C34" s="36" t="s">
        <v>15</v>
      </c>
      <c r="D34" s="240" t="s">
        <v>988</v>
      </c>
      <c r="E34" s="29" t="s">
        <v>989</v>
      </c>
      <c r="F34" s="36" t="s">
        <v>1157</v>
      </c>
      <c r="G34" s="36" t="s">
        <v>1158</v>
      </c>
      <c r="H34" s="36">
        <v>3040993319</v>
      </c>
      <c r="I34" s="36" t="s">
        <v>1109</v>
      </c>
      <c r="J34" s="36">
        <v>33.825963899999998</v>
      </c>
      <c r="K34" s="36">
        <v>71.621484600000002</v>
      </c>
      <c r="L34" s="36" t="s">
        <v>1141</v>
      </c>
      <c r="M34" s="36">
        <v>1</v>
      </c>
      <c r="N34" s="36" t="s">
        <v>1057</v>
      </c>
      <c r="O34" s="68"/>
      <c r="P34" s="68"/>
    </row>
    <row r="35" spans="1:16" s="121" customFormat="1" ht="60" customHeight="1" x14ac:dyDescent="0.2">
      <c r="A35" s="36">
        <v>30</v>
      </c>
      <c r="B35" s="36" t="s">
        <v>14</v>
      </c>
      <c r="C35" s="36" t="s">
        <v>15</v>
      </c>
      <c r="D35" s="240" t="s">
        <v>988</v>
      </c>
      <c r="E35" s="29" t="s">
        <v>989</v>
      </c>
      <c r="F35" s="36" t="s">
        <v>1159</v>
      </c>
      <c r="G35" s="36" t="s">
        <v>1160</v>
      </c>
      <c r="H35" s="36">
        <v>3069022966</v>
      </c>
      <c r="I35" s="36" t="s">
        <v>1128</v>
      </c>
      <c r="J35" s="36">
        <v>33.846105399999999</v>
      </c>
      <c r="K35" s="36">
        <v>71.618819000000002</v>
      </c>
      <c r="L35" s="36" t="s">
        <v>1141</v>
      </c>
      <c r="M35" s="36">
        <v>1</v>
      </c>
      <c r="N35" s="36" t="s">
        <v>1057</v>
      </c>
      <c r="O35" s="68"/>
      <c r="P35" s="68"/>
    </row>
    <row r="36" spans="1:16" s="121" customFormat="1" ht="60" customHeight="1" x14ac:dyDescent="0.2">
      <c r="A36" s="36">
        <v>31</v>
      </c>
      <c r="B36" s="36" t="s">
        <v>14</v>
      </c>
      <c r="C36" s="36" t="s">
        <v>15</v>
      </c>
      <c r="D36" s="240" t="s">
        <v>988</v>
      </c>
      <c r="E36" s="29" t="s">
        <v>989</v>
      </c>
      <c r="F36" s="36" t="s">
        <v>1161</v>
      </c>
      <c r="G36" s="36" t="s">
        <v>1162</v>
      </c>
      <c r="H36" s="36">
        <v>3011026973</v>
      </c>
      <c r="I36" s="36" t="s">
        <v>1152</v>
      </c>
      <c r="J36" s="36">
        <v>33.851162899999999</v>
      </c>
      <c r="K36" s="36">
        <v>71.619804400000007</v>
      </c>
      <c r="L36" s="36" t="s">
        <v>1141</v>
      </c>
      <c r="M36" s="36">
        <v>1</v>
      </c>
      <c r="N36" s="36" t="s">
        <v>1057</v>
      </c>
      <c r="O36" s="68"/>
      <c r="P36" s="68"/>
    </row>
    <row r="37" spans="1:16" s="121" customFormat="1" ht="60" customHeight="1" x14ac:dyDescent="0.2">
      <c r="A37" s="36">
        <v>32</v>
      </c>
      <c r="B37" s="36" t="s">
        <v>14</v>
      </c>
      <c r="C37" s="36" t="s">
        <v>15</v>
      </c>
      <c r="D37" s="240" t="s">
        <v>988</v>
      </c>
      <c r="E37" s="29" t="s">
        <v>989</v>
      </c>
      <c r="F37" s="36" t="s">
        <v>1163</v>
      </c>
      <c r="G37" s="36" t="s">
        <v>1164</v>
      </c>
      <c r="H37" s="36">
        <v>3089328633</v>
      </c>
      <c r="I37" s="36" t="s">
        <v>1152</v>
      </c>
      <c r="J37" s="36">
        <v>33.851454199999999</v>
      </c>
      <c r="K37" s="36">
        <v>71.619804400000007</v>
      </c>
      <c r="L37" s="36" t="s">
        <v>1141</v>
      </c>
      <c r="M37" s="36">
        <v>1</v>
      </c>
      <c r="N37" s="36" t="s">
        <v>1057</v>
      </c>
      <c r="O37" s="68"/>
      <c r="P37" s="68"/>
    </row>
    <row r="38" spans="1:16" s="121" customFormat="1" ht="60" customHeight="1" x14ac:dyDescent="0.2">
      <c r="A38" s="36">
        <v>33</v>
      </c>
      <c r="B38" s="36" t="s">
        <v>14</v>
      </c>
      <c r="C38" s="36" t="s">
        <v>15</v>
      </c>
      <c r="D38" s="240" t="s">
        <v>988</v>
      </c>
      <c r="E38" s="29" t="s">
        <v>989</v>
      </c>
      <c r="F38" s="36" t="s">
        <v>1165</v>
      </c>
      <c r="G38" s="36" t="s">
        <v>1166</v>
      </c>
      <c r="H38" s="36">
        <v>3449845376</v>
      </c>
      <c r="I38" s="36" t="s">
        <v>1152</v>
      </c>
      <c r="J38" s="36">
        <v>33.852480800000002</v>
      </c>
      <c r="K38" s="36">
        <v>71.620839899999993</v>
      </c>
      <c r="L38" s="36" t="s">
        <v>1141</v>
      </c>
      <c r="M38" s="36">
        <v>1</v>
      </c>
      <c r="N38" s="36" t="s">
        <v>1057</v>
      </c>
      <c r="O38" s="68"/>
      <c r="P38" s="68"/>
    </row>
    <row r="39" spans="1:16" s="121" customFormat="1" ht="60" customHeight="1" x14ac:dyDescent="0.2">
      <c r="A39" s="36">
        <v>34</v>
      </c>
      <c r="B39" s="36" t="s">
        <v>14</v>
      </c>
      <c r="C39" s="36" t="s">
        <v>15</v>
      </c>
      <c r="D39" s="240" t="s">
        <v>988</v>
      </c>
      <c r="E39" s="29" t="s">
        <v>989</v>
      </c>
      <c r="F39" s="36" t="s">
        <v>1167</v>
      </c>
      <c r="G39" s="36" t="s">
        <v>1168</v>
      </c>
      <c r="H39" s="36">
        <v>3002776943</v>
      </c>
      <c r="I39" s="36" t="s">
        <v>1152</v>
      </c>
      <c r="J39" s="36">
        <v>33.853821799999999</v>
      </c>
      <c r="K39" s="36">
        <v>71.617626400000006</v>
      </c>
      <c r="L39" s="36" t="s">
        <v>1141</v>
      </c>
      <c r="M39" s="36">
        <v>1</v>
      </c>
      <c r="N39" s="36" t="s">
        <v>1057</v>
      </c>
      <c r="O39" s="68"/>
      <c r="P39" s="68"/>
    </row>
    <row r="40" spans="1:16" s="121" customFormat="1" ht="60" customHeight="1" x14ac:dyDescent="0.2">
      <c r="A40" s="36">
        <v>35</v>
      </c>
      <c r="B40" s="36" t="s">
        <v>14</v>
      </c>
      <c r="C40" s="36" t="s">
        <v>15</v>
      </c>
      <c r="D40" s="240" t="s">
        <v>988</v>
      </c>
      <c r="E40" s="29" t="s">
        <v>989</v>
      </c>
      <c r="F40" s="36" t="s">
        <v>1169</v>
      </c>
      <c r="G40" s="36" t="s">
        <v>1170</v>
      </c>
      <c r="H40" s="36">
        <v>3039692691</v>
      </c>
      <c r="I40" s="36" t="s">
        <v>1152</v>
      </c>
      <c r="J40" s="36">
        <v>33.852859799999997</v>
      </c>
      <c r="K40" s="36">
        <v>71.622290599999999</v>
      </c>
      <c r="L40" s="36" t="s">
        <v>1141</v>
      </c>
      <c r="M40" s="36">
        <v>1</v>
      </c>
      <c r="N40" s="36" t="s">
        <v>1057</v>
      </c>
      <c r="O40" s="68"/>
      <c r="P40" s="68"/>
    </row>
    <row r="41" spans="1:16" s="121" customFormat="1" ht="60" customHeight="1" x14ac:dyDescent="0.2">
      <c r="A41" s="36">
        <v>36</v>
      </c>
      <c r="B41" s="36" t="s">
        <v>14</v>
      </c>
      <c r="C41" s="36" t="s">
        <v>15</v>
      </c>
      <c r="D41" s="240" t="s">
        <v>988</v>
      </c>
      <c r="E41" s="29" t="s">
        <v>989</v>
      </c>
      <c r="F41" s="36" t="s">
        <v>1116</v>
      </c>
      <c r="G41" s="36" t="s">
        <v>1171</v>
      </c>
      <c r="H41" s="36">
        <v>3060568403</v>
      </c>
      <c r="I41" s="36" t="s">
        <v>1102</v>
      </c>
      <c r="J41" s="36">
        <v>33.833662199999999</v>
      </c>
      <c r="K41" s="36">
        <v>71.612704800000003</v>
      </c>
      <c r="L41" s="36" t="s">
        <v>1141</v>
      </c>
      <c r="M41" s="36">
        <v>1</v>
      </c>
      <c r="N41" s="36" t="s">
        <v>1057</v>
      </c>
      <c r="O41" s="68"/>
      <c r="P41" s="68"/>
    </row>
    <row r="42" spans="1:16" s="121" customFormat="1" ht="60" customHeight="1" x14ac:dyDescent="0.2">
      <c r="A42" s="36">
        <v>37</v>
      </c>
      <c r="B42" s="36" t="s">
        <v>14</v>
      </c>
      <c r="C42" s="36" t="s">
        <v>15</v>
      </c>
      <c r="D42" s="240" t="s">
        <v>988</v>
      </c>
      <c r="E42" s="29" t="s">
        <v>989</v>
      </c>
      <c r="F42" s="36" t="s">
        <v>1172</v>
      </c>
      <c r="G42" s="36" t="s">
        <v>1173</v>
      </c>
      <c r="H42" s="36">
        <v>3062002099</v>
      </c>
      <c r="I42" s="36" t="s">
        <v>1152</v>
      </c>
      <c r="J42" s="36">
        <v>33.847405999999999</v>
      </c>
      <c r="K42" s="36">
        <v>71.621034199999997</v>
      </c>
      <c r="L42" s="36" t="s">
        <v>1141</v>
      </c>
      <c r="M42" s="36">
        <v>1</v>
      </c>
      <c r="N42" s="36" t="s">
        <v>1057</v>
      </c>
      <c r="O42" s="68"/>
      <c r="P42" s="68"/>
    </row>
    <row r="43" spans="1:16" s="121" customFormat="1" ht="60" customHeight="1" x14ac:dyDescent="0.2">
      <c r="A43" s="36">
        <v>38</v>
      </c>
      <c r="B43" s="36" t="s">
        <v>14</v>
      </c>
      <c r="C43" s="36" t="s">
        <v>15</v>
      </c>
      <c r="D43" s="240" t="s">
        <v>988</v>
      </c>
      <c r="E43" s="29" t="s">
        <v>989</v>
      </c>
      <c r="F43" s="36" t="s">
        <v>1174</v>
      </c>
      <c r="G43" s="36" t="s">
        <v>1175</v>
      </c>
      <c r="H43" s="36">
        <v>3451909403</v>
      </c>
      <c r="I43" s="36" t="s">
        <v>1102</v>
      </c>
      <c r="J43" s="36">
        <v>33.805954999999997</v>
      </c>
      <c r="K43" s="36">
        <v>71.620424999999997</v>
      </c>
      <c r="L43" s="36" t="s">
        <v>1141</v>
      </c>
      <c r="M43" s="36">
        <v>1</v>
      </c>
      <c r="N43" s="36" t="s">
        <v>1057</v>
      </c>
      <c r="O43" s="68"/>
      <c r="P43" s="68"/>
    </row>
    <row r="44" spans="1:16" s="121" customFormat="1" ht="60" customHeight="1" x14ac:dyDescent="0.2">
      <c r="A44" s="36">
        <v>39</v>
      </c>
      <c r="B44" s="36" t="s">
        <v>14</v>
      </c>
      <c r="C44" s="36" t="s">
        <v>15</v>
      </c>
      <c r="D44" s="240" t="s">
        <v>988</v>
      </c>
      <c r="E44" s="29" t="s">
        <v>989</v>
      </c>
      <c r="F44" s="36" t="s">
        <v>1116</v>
      </c>
      <c r="G44" s="36" t="s">
        <v>1176</v>
      </c>
      <c r="H44" s="36">
        <v>3011536973</v>
      </c>
      <c r="I44" s="36" t="s">
        <v>1128</v>
      </c>
      <c r="J44" s="36">
        <v>33.849620600000002</v>
      </c>
      <c r="K44" s="36">
        <v>71.624687899999998</v>
      </c>
      <c r="L44" s="36" t="s">
        <v>1141</v>
      </c>
      <c r="M44" s="36">
        <v>1</v>
      </c>
      <c r="N44" s="36" t="s">
        <v>1057</v>
      </c>
      <c r="O44" s="68"/>
      <c r="P44" s="68"/>
    </row>
    <row r="45" spans="1:16" s="121" customFormat="1" ht="60" customHeight="1" x14ac:dyDescent="0.2">
      <c r="A45" s="36">
        <v>40</v>
      </c>
      <c r="B45" s="36" t="s">
        <v>14</v>
      </c>
      <c r="C45" s="36" t="s">
        <v>15</v>
      </c>
      <c r="D45" s="240" t="s">
        <v>988</v>
      </c>
      <c r="E45" s="29" t="s">
        <v>989</v>
      </c>
      <c r="F45" s="36" t="s">
        <v>1177</v>
      </c>
      <c r="G45" s="36" t="s">
        <v>1051</v>
      </c>
      <c r="H45" s="36">
        <v>3009020897</v>
      </c>
      <c r="I45" s="36" t="s">
        <v>1115</v>
      </c>
      <c r="J45" s="36">
        <v>33.843604999999997</v>
      </c>
      <c r="K45" s="36">
        <v>71.616273500000005</v>
      </c>
      <c r="L45" s="36" t="s">
        <v>1141</v>
      </c>
      <c r="M45" s="36">
        <v>1</v>
      </c>
      <c r="N45" s="36" t="s">
        <v>1057</v>
      </c>
      <c r="O45" s="68"/>
      <c r="P45" s="68"/>
    </row>
    <row r="46" spans="1:16" s="121" customFormat="1" ht="60" customHeight="1" x14ac:dyDescent="0.2">
      <c r="A46" s="36">
        <v>41</v>
      </c>
      <c r="B46" s="36" t="s">
        <v>14</v>
      </c>
      <c r="C46" s="36" t="s">
        <v>15</v>
      </c>
      <c r="D46" s="240" t="s">
        <v>988</v>
      </c>
      <c r="E46" s="29" t="s">
        <v>989</v>
      </c>
      <c r="F46" s="36" t="s">
        <v>1178</v>
      </c>
      <c r="G46" s="36" t="s">
        <v>1179</v>
      </c>
      <c r="H46" s="36">
        <v>3015965553</v>
      </c>
      <c r="I46" s="36" t="s">
        <v>1152</v>
      </c>
      <c r="J46" s="36">
        <v>33.851914999999998</v>
      </c>
      <c r="K46" s="36">
        <v>71.624919199999994</v>
      </c>
      <c r="L46" s="36" t="s">
        <v>1141</v>
      </c>
      <c r="M46" s="36">
        <v>1</v>
      </c>
      <c r="N46" s="36" t="s">
        <v>1057</v>
      </c>
      <c r="O46" s="68"/>
      <c r="P46" s="68"/>
    </row>
    <row r="47" spans="1:16" s="121" customFormat="1" ht="60" customHeight="1" x14ac:dyDescent="0.2">
      <c r="A47" s="36">
        <v>42</v>
      </c>
      <c r="B47" s="36" t="s">
        <v>14</v>
      </c>
      <c r="C47" s="36" t="s">
        <v>15</v>
      </c>
      <c r="D47" s="240" t="s">
        <v>988</v>
      </c>
      <c r="E47" s="29" t="s">
        <v>989</v>
      </c>
      <c r="F47" s="36" t="s">
        <v>1180</v>
      </c>
      <c r="G47" s="36" t="s">
        <v>1181</v>
      </c>
      <c r="H47" s="36">
        <v>3075905213</v>
      </c>
      <c r="I47" s="36" t="s">
        <v>1152</v>
      </c>
      <c r="J47" s="36">
        <v>33.848117500000001</v>
      </c>
      <c r="K47" s="36">
        <v>71.620937699999999</v>
      </c>
      <c r="L47" s="36" t="s">
        <v>1141</v>
      </c>
      <c r="M47" s="36">
        <v>1</v>
      </c>
      <c r="N47" s="36" t="s">
        <v>1057</v>
      </c>
      <c r="O47" s="68"/>
      <c r="P47" s="68"/>
    </row>
    <row r="48" spans="1:16" s="121" customFormat="1" ht="60" customHeight="1" x14ac:dyDescent="0.2">
      <c r="A48" s="36">
        <v>43</v>
      </c>
      <c r="B48" s="36" t="s">
        <v>14</v>
      </c>
      <c r="C48" s="36" t="s">
        <v>15</v>
      </c>
      <c r="D48" s="240" t="s">
        <v>988</v>
      </c>
      <c r="E48" s="29" t="s">
        <v>989</v>
      </c>
      <c r="F48" s="36" t="s">
        <v>1182</v>
      </c>
      <c r="G48" s="36" t="s">
        <v>1183</v>
      </c>
      <c r="H48" s="36">
        <v>3025534987</v>
      </c>
      <c r="I48" s="36" t="s">
        <v>1128</v>
      </c>
      <c r="J48" s="36">
        <v>33.849720499999997</v>
      </c>
      <c r="K48" s="36">
        <v>71.623492600000006</v>
      </c>
      <c r="L48" s="36" t="s">
        <v>1141</v>
      </c>
      <c r="M48" s="36">
        <v>1</v>
      </c>
      <c r="N48" s="36" t="s">
        <v>1057</v>
      </c>
      <c r="O48" s="68"/>
      <c r="P48" s="68"/>
    </row>
    <row r="49" spans="1:16" s="121" customFormat="1" ht="60" customHeight="1" x14ac:dyDescent="0.2">
      <c r="A49" s="36">
        <v>44</v>
      </c>
      <c r="B49" s="36" t="s">
        <v>14</v>
      </c>
      <c r="C49" s="36" t="s">
        <v>15</v>
      </c>
      <c r="D49" s="240" t="s">
        <v>988</v>
      </c>
      <c r="E49" s="29" t="s">
        <v>989</v>
      </c>
      <c r="F49" s="36" t="s">
        <v>1184</v>
      </c>
      <c r="G49" s="36" t="s">
        <v>1185</v>
      </c>
      <c r="H49" s="36">
        <v>3055515256</v>
      </c>
      <c r="I49" s="36" t="s">
        <v>1128</v>
      </c>
      <c r="J49" s="36">
        <v>33.827737900000002</v>
      </c>
      <c r="K49" s="36">
        <v>71.611057799999998</v>
      </c>
      <c r="L49" s="36" t="s">
        <v>1186</v>
      </c>
      <c r="M49" s="36">
        <v>1</v>
      </c>
      <c r="N49" s="36" t="s">
        <v>1057</v>
      </c>
      <c r="O49" s="68"/>
      <c r="P49" s="68"/>
    </row>
    <row r="50" spans="1:16" s="121" customFormat="1" ht="60" customHeight="1" x14ac:dyDescent="0.2">
      <c r="A50" s="36">
        <v>45</v>
      </c>
      <c r="B50" s="36" t="s">
        <v>14</v>
      </c>
      <c r="C50" s="36" t="s">
        <v>15</v>
      </c>
      <c r="D50" s="240" t="s">
        <v>988</v>
      </c>
      <c r="E50" s="29" t="s">
        <v>989</v>
      </c>
      <c r="F50" s="36" t="s">
        <v>1073</v>
      </c>
      <c r="G50" s="36" t="s">
        <v>1187</v>
      </c>
      <c r="H50" s="36">
        <v>3014630422</v>
      </c>
      <c r="I50" s="36" t="s">
        <v>1128</v>
      </c>
      <c r="J50" s="36">
        <v>33.848118800000002</v>
      </c>
      <c r="K50" s="36">
        <v>71.620934099999999</v>
      </c>
      <c r="L50" s="36" t="s">
        <v>1186</v>
      </c>
      <c r="M50" s="36">
        <v>1</v>
      </c>
      <c r="N50" s="36" t="s">
        <v>1057</v>
      </c>
      <c r="O50" s="68"/>
      <c r="P50" s="68"/>
    </row>
    <row r="51" spans="1:16" s="121" customFormat="1" ht="60" customHeight="1" x14ac:dyDescent="0.2">
      <c r="A51" s="36">
        <v>46</v>
      </c>
      <c r="B51" s="36" t="s">
        <v>14</v>
      </c>
      <c r="C51" s="36" t="s">
        <v>15</v>
      </c>
      <c r="D51" s="240" t="s">
        <v>988</v>
      </c>
      <c r="E51" s="29" t="s">
        <v>989</v>
      </c>
      <c r="F51" s="36" t="s">
        <v>1188</v>
      </c>
      <c r="G51" s="36" t="s">
        <v>1189</v>
      </c>
      <c r="H51" s="36">
        <v>3072407334</v>
      </c>
      <c r="I51" s="36" t="s">
        <v>1128</v>
      </c>
      <c r="J51" s="36">
        <v>33.843369500000001</v>
      </c>
      <c r="K51" s="36">
        <v>71.620965299999995</v>
      </c>
      <c r="L51" s="36" t="s">
        <v>1186</v>
      </c>
      <c r="M51" s="36">
        <v>1</v>
      </c>
      <c r="N51" s="36" t="s">
        <v>1057</v>
      </c>
      <c r="O51" s="68"/>
      <c r="P51" s="68"/>
    </row>
    <row r="52" spans="1:16" s="250" customFormat="1" ht="60" customHeight="1" x14ac:dyDescent="0.25">
      <c r="A52" s="258" t="s">
        <v>1420</v>
      </c>
      <c r="B52" s="258" t="s">
        <v>2</v>
      </c>
      <c r="C52" s="258" t="s">
        <v>3</v>
      </c>
      <c r="D52" s="258" t="s">
        <v>146</v>
      </c>
      <c r="E52" s="263"/>
      <c r="F52" s="258" t="s">
        <v>977</v>
      </c>
      <c r="G52" s="258" t="s">
        <v>978</v>
      </c>
      <c r="H52" s="258" t="s">
        <v>979</v>
      </c>
      <c r="I52" s="258" t="s">
        <v>980</v>
      </c>
      <c r="J52" s="258" t="s">
        <v>981</v>
      </c>
      <c r="K52" s="258"/>
      <c r="L52" s="259"/>
      <c r="M52" s="259"/>
      <c r="N52" s="259"/>
      <c r="O52" s="260"/>
      <c r="P52" s="260"/>
    </row>
    <row r="53" spans="1:16" s="250" customFormat="1" ht="60" customHeight="1" x14ac:dyDescent="0.25">
      <c r="A53" s="247"/>
      <c r="B53" s="247"/>
      <c r="C53" s="247"/>
      <c r="D53" s="247"/>
      <c r="E53" s="258"/>
      <c r="F53" s="247"/>
      <c r="G53" s="247"/>
      <c r="H53" s="247"/>
      <c r="I53" s="247"/>
      <c r="J53" s="249" t="s">
        <v>627</v>
      </c>
      <c r="K53" s="249" t="s">
        <v>626</v>
      </c>
      <c r="L53" s="251" t="s">
        <v>1091</v>
      </c>
      <c r="M53" s="251" t="s">
        <v>1092</v>
      </c>
      <c r="N53" s="261" t="s">
        <v>1047</v>
      </c>
      <c r="O53" s="261" t="s">
        <v>1048</v>
      </c>
      <c r="P53" s="262" t="s">
        <v>884</v>
      </c>
    </row>
    <row r="54" spans="1:16" s="121" customFormat="1" ht="60" customHeight="1" x14ac:dyDescent="0.2">
      <c r="A54" s="36">
        <v>47</v>
      </c>
      <c r="B54" s="36" t="s">
        <v>14</v>
      </c>
      <c r="C54" s="36" t="s">
        <v>15</v>
      </c>
      <c r="D54" s="240" t="s">
        <v>988</v>
      </c>
      <c r="E54" s="240"/>
      <c r="F54" s="29" t="s">
        <v>1069</v>
      </c>
      <c r="G54" s="29" t="s">
        <v>1070</v>
      </c>
      <c r="H54" s="29" t="s">
        <v>1071</v>
      </c>
      <c r="I54" s="29" t="s">
        <v>1072</v>
      </c>
      <c r="J54" s="29">
        <v>33.835749900000003</v>
      </c>
      <c r="K54" s="29">
        <v>71.622733400000001</v>
      </c>
      <c r="L54" s="29" t="s">
        <v>1053</v>
      </c>
      <c r="M54" s="29">
        <v>1</v>
      </c>
      <c r="N54" s="166" t="s">
        <v>1190</v>
      </c>
      <c r="O54" s="166" t="s">
        <v>1191</v>
      </c>
      <c r="P54" s="166" t="s">
        <v>1057</v>
      </c>
    </row>
    <row r="55" spans="1:16" s="121" customFormat="1" ht="60" customHeight="1" x14ac:dyDescent="0.2">
      <c r="A55" s="36">
        <v>48</v>
      </c>
      <c r="B55" s="36" t="s">
        <v>14</v>
      </c>
      <c r="C55" s="36" t="s">
        <v>15</v>
      </c>
      <c r="D55" s="240" t="s">
        <v>988</v>
      </c>
      <c r="E55" s="240"/>
      <c r="F55" s="29" t="s">
        <v>1192</v>
      </c>
      <c r="G55" s="29" t="s">
        <v>1193</v>
      </c>
      <c r="H55" s="29" t="s">
        <v>37</v>
      </c>
      <c r="I55" s="29" t="s">
        <v>1194</v>
      </c>
      <c r="J55" s="29">
        <v>33.823934000000001</v>
      </c>
      <c r="K55" s="29">
        <v>71.623742800000002</v>
      </c>
      <c r="L55" s="29" t="s">
        <v>1053</v>
      </c>
      <c r="M55" s="29">
        <v>1</v>
      </c>
      <c r="N55" s="166" t="s">
        <v>1190</v>
      </c>
      <c r="O55" s="166" t="s">
        <v>1191</v>
      </c>
      <c r="P55" s="166" t="s">
        <v>1057</v>
      </c>
    </row>
    <row r="56" spans="1:16" s="121" customFormat="1" ht="60" customHeight="1" x14ac:dyDescent="0.2">
      <c r="A56" s="36">
        <v>49</v>
      </c>
      <c r="B56" s="36" t="s">
        <v>14</v>
      </c>
      <c r="C56" s="36" t="s">
        <v>15</v>
      </c>
      <c r="D56" s="240" t="s">
        <v>988</v>
      </c>
      <c r="E56" s="240"/>
      <c r="F56" s="29" t="s">
        <v>1195</v>
      </c>
      <c r="G56" s="29" t="s">
        <v>1196</v>
      </c>
      <c r="H56" s="29" t="s">
        <v>1197</v>
      </c>
      <c r="I56" s="29" t="s">
        <v>1194</v>
      </c>
      <c r="J56" s="29">
        <v>33.824035000000002</v>
      </c>
      <c r="K56" s="29">
        <v>71.623331500000006</v>
      </c>
      <c r="L56" s="29" t="s">
        <v>1053</v>
      </c>
      <c r="M56" s="29">
        <v>1</v>
      </c>
      <c r="N56" s="166" t="s">
        <v>1190</v>
      </c>
      <c r="O56" s="166" t="s">
        <v>1191</v>
      </c>
      <c r="P56" s="166" t="s">
        <v>1057</v>
      </c>
    </row>
    <row r="57" spans="1:16" s="121" customFormat="1" ht="60" customHeight="1" x14ac:dyDescent="0.2">
      <c r="A57" s="36">
        <v>50</v>
      </c>
      <c r="B57" s="36" t="s">
        <v>14</v>
      </c>
      <c r="C57" s="36" t="s">
        <v>15</v>
      </c>
      <c r="D57" s="240" t="s">
        <v>988</v>
      </c>
      <c r="E57" s="240"/>
      <c r="F57" s="29" t="s">
        <v>1198</v>
      </c>
      <c r="G57" s="29" t="s">
        <v>1199</v>
      </c>
      <c r="H57" s="29" t="s">
        <v>1200</v>
      </c>
      <c r="I57" s="29" t="s">
        <v>1201</v>
      </c>
      <c r="J57" s="29">
        <v>33.809030499999999</v>
      </c>
      <c r="K57" s="29">
        <v>71.6296921</v>
      </c>
      <c r="L57" s="29" t="s">
        <v>1053</v>
      </c>
      <c r="M57" s="29">
        <v>1</v>
      </c>
      <c r="N57" s="166" t="s">
        <v>1190</v>
      </c>
      <c r="O57" s="166" t="s">
        <v>1191</v>
      </c>
      <c r="P57" s="166" t="s">
        <v>1057</v>
      </c>
    </row>
    <row r="58" spans="1:16" s="121" customFormat="1" ht="60" customHeight="1" x14ac:dyDescent="0.2">
      <c r="A58" s="36">
        <v>51</v>
      </c>
      <c r="B58" s="36" t="s">
        <v>14</v>
      </c>
      <c r="C58" s="36" t="s">
        <v>15</v>
      </c>
      <c r="D58" s="240" t="s">
        <v>988</v>
      </c>
      <c r="E58" s="240"/>
      <c r="F58" s="29" t="s">
        <v>1202</v>
      </c>
      <c r="G58" s="29" t="s">
        <v>1203</v>
      </c>
      <c r="H58" s="29" t="s">
        <v>1204</v>
      </c>
      <c r="I58" s="29" t="s">
        <v>1205</v>
      </c>
      <c r="J58" s="29">
        <v>33.821763199999999</v>
      </c>
      <c r="K58" s="29">
        <v>71.619510899999995</v>
      </c>
      <c r="L58" s="29" t="s">
        <v>1053</v>
      </c>
      <c r="M58" s="29">
        <v>1</v>
      </c>
      <c r="N58" s="166" t="s">
        <v>1190</v>
      </c>
      <c r="O58" s="166" t="s">
        <v>1191</v>
      </c>
      <c r="P58" s="166" t="s">
        <v>1057</v>
      </c>
    </row>
    <row r="59" spans="1:16" s="121" customFormat="1" ht="60" customHeight="1" x14ac:dyDescent="0.2">
      <c r="A59" s="36">
        <v>52</v>
      </c>
      <c r="B59" s="36" t="s">
        <v>14</v>
      </c>
      <c r="C59" s="36" t="s">
        <v>15</v>
      </c>
      <c r="D59" s="240" t="s">
        <v>988</v>
      </c>
      <c r="E59" s="240"/>
      <c r="F59" s="29" t="s">
        <v>1206</v>
      </c>
      <c r="G59" s="29" t="s">
        <v>1207</v>
      </c>
      <c r="H59" s="29" t="s">
        <v>1208</v>
      </c>
      <c r="I59" s="29" t="s">
        <v>1209</v>
      </c>
      <c r="J59" s="29">
        <v>33.850234200000003</v>
      </c>
      <c r="K59" s="29">
        <v>71.625586200000001</v>
      </c>
      <c r="L59" s="29" t="s">
        <v>1053</v>
      </c>
      <c r="M59" s="29">
        <v>1</v>
      </c>
      <c r="N59" s="166" t="s">
        <v>1190</v>
      </c>
      <c r="O59" s="166" t="s">
        <v>1191</v>
      </c>
      <c r="P59" s="166" t="s">
        <v>1057</v>
      </c>
    </row>
    <row r="60" spans="1:16" s="121" customFormat="1" ht="60" customHeight="1" x14ac:dyDescent="0.2">
      <c r="A60" s="36">
        <v>53</v>
      </c>
      <c r="B60" s="36" t="s">
        <v>14</v>
      </c>
      <c r="C60" s="36" t="s">
        <v>15</v>
      </c>
      <c r="D60" s="240" t="s">
        <v>988</v>
      </c>
      <c r="E60" s="240"/>
      <c r="F60" s="29" t="s">
        <v>1210</v>
      </c>
      <c r="G60" s="29" t="s">
        <v>1211</v>
      </c>
      <c r="H60" s="29" t="s">
        <v>1212</v>
      </c>
      <c r="I60" s="29" t="s">
        <v>1213</v>
      </c>
      <c r="J60" s="29">
        <v>33.826954100000002</v>
      </c>
      <c r="K60" s="29">
        <v>71.6092491</v>
      </c>
      <c r="L60" s="29" t="s">
        <v>1053</v>
      </c>
      <c r="M60" s="29">
        <v>1</v>
      </c>
      <c r="N60" s="166" t="s">
        <v>1190</v>
      </c>
      <c r="O60" s="166" t="s">
        <v>1191</v>
      </c>
      <c r="P60" s="166" t="s">
        <v>1057</v>
      </c>
    </row>
    <row r="61" spans="1:16" s="121" customFormat="1" ht="60" customHeight="1" x14ac:dyDescent="0.2">
      <c r="A61" s="36">
        <v>54</v>
      </c>
      <c r="B61" s="36" t="s">
        <v>14</v>
      </c>
      <c r="C61" s="36" t="s">
        <v>15</v>
      </c>
      <c r="D61" s="240" t="s">
        <v>988</v>
      </c>
      <c r="E61" s="240"/>
      <c r="F61" s="29" t="s">
        <v>1214</v>
      </c>
      <c r="G61" s="29" t="s">
        <v>1147</v>
      </c>
      <c r="H61" s="29" t="s">
        <v>1215</v>
      </c>
      <c r="I61" s="29" t="s">
        <v>1216</v>
      </c>
      <c r="J61" s="29">
        <v>33.837948400000002</v>
      </c>
      <c r="K61" s="29">
        <v>71.615445399999999</v>
      </c>
      <c r="L61" s="29" t="s">
        <v>1053</v>
      </c>
      <c r="M61" s="29">
        <v>1</v>
      </c>
      <c r="N61" s="166" t="s">
        <v>1190</v>
      </c>
      <c r="O61" s="166" t="s">
        <v>1191</v>
      </c>
      <c r="P61" s="166" t="s">
        <v>1057</v>
      </c>
    </row>
    <row r="62" spans="1:16" s="121" customFormat="1" ht="60" customHeight="1" x14ac:dyDescent="0.2">
      <c r="A62" s="36">
        <v>55</v>
      </c>
      <c r="B62" s="36" t="s">
        <v>14</v>
      </c>
      <c r="C62" s="36" t="s">
        <v>15</v>
      </c>
      <c r="D62" s="240" t="s">
        <v>988</v>
      </c>
      <c r="E62" s="240"/>
      <c r="F62" s="29" t="s">
        <v>1217</v>
      </c>
      <c r="G62" s="29" t="s">
        <v>1218</v>
      </c>
      <c r="H62" s="29" t="s">
        <v>1219</v>
      </c>
      <c r="I62" s="29" t="s">
        <v>1068</v>
      </c>
      <c r="J62" s="29">
        <v>33.799306700000002</v>
      </c>
      <c r="K62" s="29">
        <v>71.624430000000004</v>
      </c>
      <c r="L62" s="29" t="s">
        <v>1053</v>
      </c>
      <c r="M62" s="29">
        <v>1</v>
      </c>
      <c r="N62" s="166" t="s">
        <v>1190</v>
      </c>
      <c r="O62" s="166" t="s">
        <v>1191</v>
      </c>
      <c r="P62" s="166" t="s">
        <v>1057</v>
      </c>
    </row>
    <row r="63" spans="1:16" s="121" customFormat="1" ht="60" customHeight="1" x14ac:dyDescent="0.2">
      <c r="A63" s="36">
        <v>56</v>
      </c>
      <c r="B63" s="36" t="s">
        <v>14</v>
      </c>
      <c r="C63" s="36" t="s">
        <v>15</v>
      </c>
      <c r="D63" s="240" t="s">
        <v>988</v>
      </c>
      <c r="E63" s="240"/>
      <c r="F63" s="29" t="s">
        <v>1220</v>
      </c>
      <c r="G63" s="29" t="s">
        <v>1221</v>
      </c>
      <c r="H63" s="29" t="s">
        <v>1222</v>
      </c>
      <c r="I63" s="29" t="s">
        <v>1216</v>
      </c>
      <c r="J63" s="29">
        <v>33.816435499999997</v>
      </c>
      <c r="K63" s="29">
        <v>71.615237769999993</v>
      </c>
      <c r="L63" s="29" t="s">
        <v>1053</v>
      </c>
      <c r="M63" s="29">
        <v>1</v>
      </c>
      <c r="N63" s="166" t="s">
        <v>1190</v>
      </c>
      <c r="O63" s="166" t="s">
        <v>1191</v>
      </c>
      <c r="P63" s="166" t="s">
        <v>1057</v>
      </c>
    </row>
    <row r="64" spans="1:16" s="121" customFormat="1" ht="60" customHeight="1" x14ac:dyDescent="0.2">
      <c r="A64" s="36">
        <v>57</v>
      </c>
      <c r="B64" s="36" t="s">
        <v>14</v>
      </c>
      <c r="C64" s="36" t="s">
        <v>15</v>
      </c>
      <c r="D64" s="240" t="s">
        <v>988</v>
      </c>
      <c r="E64" s="240"/>
      <c r="F64" s="29" t="s">
        <v>1223</v>
      </c>
      <c r="G64" s="29" t="s">
        <v>1127</v>
      </c>
      <c r="H64" s="29" t="s">
        <v>1224</v>
      </c>
      <c r="I64" s="29" t="s">
        <v>1216</v>
      </c>
      <c r="J64" s="29">
        <v>33.827273300000002</v>
      </c>
      <c r="K64" s="29">
        <v>71.630678599999996</v>
      </c>
      <c r="L64" s="29" t="s">
        <v>1053</v>
      </c>
      <c r="M64" s="29">
        <v>1</v>
      </c>
      <c r="N64" s="166" t="s">
        <v>1190</v>
      </c>
      <c r="O64" s="166" t="s">
        <v>1191</v>
      </c>
      <c r="P64" s="166" t="s">
        <v>1057</v>
      </c>
    </row>
    <row r="65" spans="1:16" s="121" customFormat="1" ht="60" customHeight="1" x14ac:dyDescent="0.2">
      <c r="A65" s="36">
        <v>58</v>
      </c>
      <c r="B65" s="36" t="s">
        <v>14</v>
      </c>
      <c r="C65" s="36" t="s">
        <v>15</v>
      </c>
      <c r="D65" s="240" t="s">
        <v>988</v>
      </c>
      <c r="E65" s="240"/>
      <c r="F65" s="29" t="s">
        <v>1225</v>
      </c>
      <c r="G65" s="29" t="s">
        <v>1226</v>
      </c>
      <c r="H65" s="29" t="s">
        <v>1227</v>
      </c>
      <c r="I65" s="29" t="s">
        <v>1201</v>
      </c>
      <c r="J65" s="29">
        <v>33.850363999999999</v>
      </c>
      <c r="K65" s="29">
        <v>71.624494100000007</v>
      </c>
      <c r="L65" s="29" t="s">
        <v>1053</v>
      </c>
      <c r="M65" s="29">
        <v>1</v>
      </c>
      <c r="N65" s="166" t="s">
        <v>1190</v>
      </c>
      <c r="O65" s="166" t="s">
        <v>1191</v>
      </c>
      <c r="P65" s="166" t="s">
        <v>1057</v>
      </c>
    </row>
    <row r="66" spans="1:16" s="121" customFormat="1" ht="60" customHeight="1" x14ac:dyDescent="0.2">
      <c r="A66" s="36">
        <v>59</v>
      </c>
      <c r="B66" s="36" t="s">
        <v>14</v>
      </c>
      <c r="C66" s="36" t="s">
        <v>15</v>
      </c>
      <c r="D66" s="240" t="s">
        <v>988</v>
      </c>
      <c r="E66" s="240"/>
      <c r="F66" s="29" t="s">
        <v>1228</v>
      </c>
      <c r="G66" s="29" t="s">
        <v>1229</v>
      </c>
      <c r="H66" s="29" t="s">
        <v>1230</v>
      </c>
      <c r="I66" s="29" t="s">
        <v>1231</v>
      </c>
      <c r="J66" s="29">
        <v>33.8312016</v>
      </c>
      <c r="K66" s="29">
        <v>71.607343799999995</v>
      </c>
      <c r="L66" s="29" t="s">
        <v>1053</v>
      </c>
      <c r="M66" s="29">
        <v>1</v>
      </c>
      <c r="N66" s="166" t="s">
        <v>1190</v>
      </c>
      <c r="O66" s="166" t="s">
        <v>1191</v>
      </c>
      <c r="P66" s="166" t="s">
        <v>1057</v>
      </c>
    </row>
    <row r="67" spans="1:16" s="121" customFormat="1" ht="60" customHeight="1" x14ac:dyDescent="0.2">
      <c r="A67" s="36">
        <v>60</v>
      </c>
      <c r="B67" s="36" t="s">
        <v>14</v>
      </c>
      <c r="C67" s="36" t="s">
        <v>15</v>
      </c>
      <c r="D67" s="240" t="s">
        <v>988</v>
      </c>
      <c r="E67" s="240"/>
      <c r="F67" s="29" t="s">
        <v>1232</v>
      </c>
      <c r="G67" s="29" t="s">
        <v>1233</v>
      </c>
      <c r="H67" s="29" t="s">
        <v>1234</v>
      </c>
      <c r="I67" s="29" t="s">
        <v>1235</v>
      </c>
      <c r="J67" s="29">
        <v>33.8562309</v>
      </c>
      <c r="K67" s="29">
        <v>71.620061000000007</v>
      </c>
      <c r="L67" s="29" t="s">
        <v>1053</v>
      </c>
      <c r="M67" s="29">
        <v>1</v>
      </c>
      <c r="N67" s="166" t="s">
        <v>1190</v>
      </c>
      <c r="O67" s="166" t="s">
        <v>1191</v>
      </c>
      <c r="P67" s="166" t="s">
        <v>1057</v>
      </c>
    </row>
    <row r="68" spans="1:16" s="121" customFormat="1" ht="60" customHeight="1" x14ac:dyDescent="0.2">
      <c r="A68" s="36">
        <v>61</v>
      </c>
      <c r="B68" s="36" t="s">
        <v>14</v>
      </c>
      <c r="C68" s="36" t="s">
        <v>15</v>
      </c>
      <c r="D68" s="240" t="s">
        <v>988</v>
      </c>
      <c r="E68" s="240"/>
      <c r="F68" s="29" t="s">
        <v>1236</v>
      </c>
      <c r="G68" s="29" t="s">
        <v>1237</v>
      </c>
      <c r="H68" s="29" t="s">
        <v>1238</v>
      </c>
      <c r="I68" s="29" t="s">
        <v>1209</v>
      </c>
      <c r="J68" s="29">
        <v>33.821410200000003</v>
      </c>
      <c r="K68" s="29">
        <v>71.615438400000002</v>
      </c>
      <c r="L68" s="29" t="s">
        <v>1053</v>
      </c>
      <c r="M68" s="29">
        <v>1</v>
      </c>
      <c r="N68" s="166" t="s">
        <v>1190</v>
      </c>
      <c r="O68" s="166" t="s">
        <v>1191</v>
      </c>
      <c r="P68" s="166" t="s">
        <v>1057</v>
      </c>
    </row>
    <row r="69" spans="1:16" s="121" customFormat="1" ht="60" customHeight="1" x14ac:dyDescent="0.2">
      <c r="A69" s="36">
        <v>62</v>
      </c>
      <c r="B69" s="36" t="s">
        <v>14</v>
      </c>
      <c r="C69" s="36" t="s">
        <v>15</v>
      </c>
      <c r="D69" s="240" t="s">
        <v>988</v>
      </c>
      <c r="E69" s="240"/>
      <c r="F69" s="29" t="s">
        <v>1239</v>
      </c>
      <c r="G69" s="29" t="s">
        <v>1240</v>
      </c>
      <c r="H69" s="29" t="s">
        <v>1241</v>
      </c>
      <c r="I69" s="29" t="s">
        <v>1068</v>
      </c>
      <c r="J69" s="29">
        <v>33.816335600000002</v>
      </c>
      <c r="K69" s="29">
        <v>71.615397999999999</v>
      </c>
      <c r="L69" s="29" t="s">
        <v>1053</v>
      </c>
      <c r="M69" s="29">
        <v>1</v>
      </c>
      <c r="N69" s="166" t="s">
        <v>1190</v>
      </c>
      <c r="O69" s="166" t="s">
        <v>1191</v>
      </c>
      <c r="P69" s="166" t="s">
        <v>1057</v>
      </c>
    </row>
    <row r="70" spans="1:16" s="121" customFormat="1" ht="60" customHeight="1" x14ac:dyDescent="0.2">
      <c r="A70" s="36">
        <v>63</v>
      </c>
      <c r="B70" s="36" t="s">
        <v>14</v>
      </c>
      <c r="C70" s="36" t="s">
        <v>15</v>
      </c>
      <c r="D70" s="240" t="s">
        <v>988</v>
      </c>
      <c r="E70" s="240"/>
      <c r="F70" s="29" t="s">
        <v>1242</v>
      </c>
      <c r="G70" s="29" t="s">
        <v>1243</v>
      </c>
      <c r="H70" s="29" t="s">
        <v>1244</v>
      </c>
      <c r="I70" s="29" t="s">
        <v>1201</v>
      </c>
      <c r="J70" s="29">
        <v>33.809231400000002</v>
      </c>
      <c r="K70" s="29">
        <v>71.629584800000003</v>
      </c>
      <c r="L70" s="29" t="s">
        <v>1053</v>
      </c>
      <c r="M70" s="29">
        <v>1</v>
      </c>
      <c r="N70" s="166" t="s">
        <v>1190</v>
      </c>
      <c r="O70" s="166" t="s">
        <v>1191</v>
      </c>
      <c r="P70" s="166" t="s">
        <v>1057</v>
      </c>
    </row>
    <row r="71" spans="1:16" s="121" customFormat="1" ht="60" customHeight="1" x14ac:dyDescent="0.2">
      <c r="A71" s="36">
        <v>64</v>
      </c>
      <c r="B71" s="36" t="s">
        <v>14</v>
      </c>
      <c r="C71" s="36" t="s">
        <v>15</v>
      </c>
      <c r="D71" s="240" t="s">
        <v>988</v>
      </c>
      <c r="E71" s="240"/>
      <c r="F71" s="29" t="s">
        <v>1245</v>
      </c>
      <c r="G71" s="29" t="s">
        <v>1246</v>
      </c>
      <c r="H71" s="29" t="s">
        <v>1247</v>
      </c>
      <c r="I71" s="29" t="s">
        <v>1209</v>
      </c>
      <c r="J71" s="29">
        <v>33.820074699999999</v>
      </c>
      <c r="K71" s="29">
        <v>71.612198300000003</v>
      </c>
      <c r="L71" s="29" t="s">
        <v>1053</v>
      </c>
      <c r="M71" s="29">
        <v>1</v>
      </c>
      <c r="N71" s="166" t="s">
        <v>1190</v>
      </c>
      <c r="O71" s="166" t="s">
        <v>1191</v>
      </c>
      <c r="P71" s="166" t="s">
        <v>1057</v>
      </c>
    </row>
    <row r="72" spans="1:16" s="121" customFormat="1" ht="60" customHeight="1" x14ac:dyDescent="0.2">
      <c r="A72" s="36">
        <v>65</v>
      </c>
      <c r="B72" s="36" t="s">
        <v>14</v>
      </c>
      <c r="C72" s="36" t="s">
        <v>15</v>
      </c>
      <c r="D72" s="240" t="s">
        <v>988</v>
      </c>
      <c r="E72" s="240"/>
      <c r="F72" s="29" t="s">
        <v>1004</v>
      </c>
      <c r="G72" s="29" t="s">
        <v>1248</v>
      </c>
      <c r="H72" s="29" t="s">
        <v>1249</v>
      </c>
      <c r="I72" s="29" t="s">
        <v>1250</v>
      </c>
      <c r="J72" s="29">
        <v>33.410170000000001</v>
      </c>
      <c r="K72" s="29">
        <v>71.610861700000001</v>
      </c>
      <c r="L72" s="29" t="s">
        <v>1053</v>
      </c>
      <c r="M72" s="29">
        <v>1</v>
      </c>
      <c r="N72" s="166" t="s">
        <v>1190</v>
      </c>
      <c r="O72" s="166" t="s">
        <v>1191</v>
      </c>
      <c r="P72" s="166" t="s">
        <v>1057</v>
      </c>
    </row>
    <row r="73" spans="1:16" s="121" customFormat="1" ht="60" customHeight="1" x14ac:dyDescent="0.2">
      <c r="A73" s="36">
        <v>66</v>
      </c>
      <c r="B73" s="36" t="s">
        <v>14</v>
      </c>
      <c r="C73" s="36" t="s">
        <v>15</v>
      </c>
      <c r="D73" s="240" t="s">
        <v>988</v>
      </c>
      <c r="E73" s="240"/>
      <c r="F73" s="29" t="s">
        <v>1251</v>
      </c>
      <c r="G73" s="29" t="s">
        <v>1252</v>
      </c>
      <c r="H73" s="29" t="s">
        <v>1253</v>
      </c>
      <c r="I73" s="29" t="s">
        <v>1068</v>
      </c>
      <c r="J73" s="29">
        <v>33.808822599999999</v>
      </c>
      <c r="K73" s="29">
        <v>71.612457800000001</v>
      </c>
      <c r="L73" s="29" t="s">
        <v>1053</v>
      </c>
      <c r="M73" s="29">
        <v>1</v>
      </c>
      <c r="N73" s="166" t="s">
        <v>1190</v>
      </c>
      <c r="O73" s="166" t="s">
        <v>1191</v>
      </c>
      <c r="P73" s="166" t="s">
        <v>1057</v>
      </c>
    </row>
    <row r="74" spans="1:16" s="121" customFormat="1" ht="60" customHeight="1" x14ac:dyDescent="0.2">
      <c r="A74" s="36">
        <v>67</v>
      </c>
      <c r="B74" s="36" t="s">
        <v>14</v>
      </c>
      <c r="C74" s="36" t="s">
        <v>15</v>
      </c>
      <c r="D74" s="240" t="s">
        <v>988</v>
      </c>
      <c r="E74" s="240"/>
      <c r="F74" s="29" t="s">
        <v>1254</v>
      </c>
      <c r="G74" s="29" t="s">
        <v>1255</v>
      </c>
      <c r="H74" s="29" t="s">
        <v>1256</v>
      </c>
      <c r="I74" s="29" t="s">
        <v>1257</v>
      </c>
      <c r="J74" s="29">
        <v>33.813625299999998</v>
      </c>
      <c r="K74" s="29">
        <v>71.626585500000004</v>
      </c>
      <c r="L74" s="29" t="s">
        <v>1053</v>
      </c>
      <c r="M74" s="29">
        <v>1</v>
      </c>
      <c r="N74" s="166" t="s">
        <v>1190</v>
      </c>
      <c r="O74" s="166" t="s">
        <v>1191</v>
      </c>
      <c r="P74" s="166" t="s">
        <v>1057</v>
      </c>
    </row>
    <row r="75" spans="1:16" s="121" customFormat="1" ht="60" customHeight="1" x14ac:dyDescent="0.2">
      <c r="A75" s="36">
        <v>68</v>
      </c>
      <c r="B75" s="36" t="s">
        <v>14</v>
      </c>
      <c r="C75" s="36" t="s">
        <v>15</v>
      </c>
      <c r="D75" s="240" t="s">
        <v>988</v>
      </c>
      <c r="E75" s="240"/>
      <c r="F75" s="29" t="s">
        <v>1258</v>
      </c>
      <c r="G75" s="29" t="s">
        <v>1259</v>
      </c>
      <c r="H75" s="29" t="s">
        <v>1260</v>
      </c>
      <c r="I75" s="29" t="s">
        <v>1216</v>
      </c>
      <c r="J75" s="29">
        <v>33.832591299999997</v>
      </c>
      <c r="K75" s="29">
        <v>71.626274300000006</v>
      </c>
      <c r="L75" s="29" t="s">
        <v>1053</v>
      </c>
      <c r="M75" s="29">
        <v>1</v>
      </c>
      <c r="N75" s="166" t="s">
        <v>1190</v>
      </c>
      <c r="O75" s="166" t="s">
        <v>1191</v>
      </c>
      <c r="P75" s="166" t="s">
        <v>1057</v>
      </c>
    </row>
    <row r="76" spans="1:16" s="121" customFormat="1" ht="60" customHeight="1" x14ac:dyDescent="0.2">
      <c r="A76" s="36">
        <v>69</v>
      </c>
      <c r="B76" s="36" t="s">
        <v>14</v>
      </c>
      <c r="C76" s="36" t="s">
        <v>15</v>
      </c>
      <c r="D76" s="240" t="s">
        <v>988</v>
      </c>
      <c r="E76" s="240"/>
      <c r="F76" s="29" t="s">
        <v>1261</v>
      </c>
      <c r="G76" s="29" t="s">
        <v>1262</v>
      </c>
      <c r="H76" s="29" t="s">
        <v>1263</v>
      </c>
      <c r="I76" s="29" t="s">
        <v>1201</v>
      </c>
      <c r="J76" s="29">
        <v>33.831191699999998</v>
      </c>
      <c r="K76" s="29">
        <v>71.6106427</v>
      </c>
      <c r="L76" s="29" t="s">
        <v>1053</v>
      </c>
      <c r="M76" s="29">
        <v>1</v>
      </c>
      <c r="N76" s="166" t="s">
        <v>1190</v>
      </c>
      <c r="O76" s="166" t="s">
        <v>1191</v>
      </c>
      <c r="P76" s="166" t="s">
        <v>1057</v>
      </c>
    </row>
    <row r="77" spans="1:16" s="121" customFormat="1" ht="60" customHeight="1" x14ac:dyDescent="0.2">
      <c r="A77" s="36">
        <v>70</v>
      </c>
      <c r="B77" s="36" t="s">
        <v>14</v>
      </c>
      <c r="C77" s="36" t="s">
        <v>15</v>
      </c>
      <c r="D77" s="240" t="s">
        <v>988</v>
      </c>
      <c r="E77" s="240"/>
      <c r="F77" s="29" t="s">
        <v>1264</v>
      </c>
      <c r="G77" s="29" t="s">
        <v>1132</v>
      </c>
      <c r="H77" s="29" t="s">
        <v>1265</v>
      </c>
      <c r="I77" s="29" t="s">
        <v>1266</v>
      </c>
      <c r="J77" s="29">
        <v>33.833998299999998</v>
      </c>
      <c r="K77" s="29">
        <v>71.631341599999999</v>
      </c>
      <c r="L77" s="29" t="s">
        <v>1053</v>
      </c>
      <c r="M77" s="29">
        <v>1</v>
      </c>
      <c r="N77" s="166" t="s">
        <v>1190</v>
      </c>
      <c r="O77" s="166" t="s">
        <v>1191</v>
      </c>
      <c r="P77" s="166" t="s">
        <v>1057</v>
      </c>
    </row>
    <row r="78" spans="1:16" s="121" customFormat="1" ht="60" customHeight="1" x14ac:dyDescent="0.2">
      <c r="A78" s="36">
        <v>71</v>
      </c>
      <c r="B78" s="36" t="s">
        <v>14</v>
      </c>
      <c r="C78" s="36" t="s">
        <v>15</v>
      </c>
      <c r="D78" s="240" t="s">
        <v>988</v>
      </c>
      <c r="E78" s="240"/>
      <c r="F78" s="29" t="s">
        <v>1267</v>
      </c>
      <c r="G78" s="29" t="s">
        <v>1268</v>
      </c>
      <c r="H78" s="29" t="s">
        <v>1269</v>
      </c>
      <c r="I78" s="29" t="s">
        <v>1213</v>
      </c>
      <c r="J78" s="29">
        <v>33.831301500000002</v>
      </c>
      <c r="K78" s="29">
        <v>71.608353699999995</v>
      </c>
      <c r="L78" s="29" t="s">
        <v>1053</v>
      </c>
      <c r="M78" s="29">
        <v>1</v>
      </c>
      <c r="N78" s="166" t="s">
        <v>1190</v>
      </c>
      <c r="O78" s="166" t="s">
        <v>1191</v>
      </c>
      <c r="P78" s="166" t="s">
        <v>1057</v>
      </c>
    </row>
    <row r="79" spans="1:16" s="121" customFormat="1" ht="60" customHeight="1" x14ac:dyDescent="0.2">
      <c r="A79" s="36">
        <v>72</v>
      </c>
      <c r="B79" s="36" t="s">
        <v>14</v>
      </c>
      <c r="C79" s="36" t="s">
        <v>15</v>
      </c>
      <c r="D79" s="240" t="s">
        <v>988</v>
      </c>
      <c r="E79" s="240"/>
      <c r="F79" s="29" t="s">
        <v>1270</v>
      </c>
      <c r="G79" s="29" t="s">
        <v>1271</v>
      </c>
      <c r="H79" s="29" t="s">
        <v>1272</v>
      </c>
      <c r="I79" s="29" t="s">
        <v>1201</v>
      </c>
      <c r="J79" s="29">
        <v>33.8510043</v>
      </c>
      <c r="K79" s="29">
        <v>71.625336000000004</v>
      </c>
      <c r="L79" s="29" t="s">
        <v>1053</v>
      </c>
      <c r="M79" s="29">
        <v>1</v>
      </c>
      <c r="N79" s="166" t="s">
        <v>1190</v>
      </c>
      <c r="O79" s="166" t="s">
        <v>1191</v>
      </c>
      <c r="P79" s="166" t="s">
        <v>1057</v>
      </c>
    </row>
    <row r="80" spans="1:16" s="121" customFormat="1" ht="60" customHeight="1" x14ac:dyDescent="0.2">
      <c r="A80" s="36">
        <v>73</v>
      </c>
      <c r="B80" s="36" t="s">
        <v>14</v>
      </c>
      <c r="C80" s="36" t="s">
        <v>15</v>
      </c>
      <c r="D80" s="240" t="s">
        <v>988</v>
      </c>
      <c r="E80" s="240"/>
      <c r="F80" s="29" t="s">
        <v>1273</v>
      </c>
      <c r="G80" s="29" t="s">
        <v>1274</v>
      </c>
      <c r="H80" s="29" t="s">
        <v>1275</v>
      </c>
      <c r="I80" s="29" t="s">
        <v>1250</v>
      </c>
      <c r="J80" s="29">
        <v>33.831611500000001</v>
      </c>
      <c r="K80" s="29">
        <v>71.609394800000004</v>
      </c>
      <c r="L80" s="29" t="s">
        <v>1053</v>
      </c>
      <c r="M80" s="29">
        <v>1</v>
      </c>
      <c r="N80" s="166" t="s">
        <v>1190</v>
      </c>
      <c r="O80" s="166" t="s">
        <v>1191</v>
      </c>
      <c r="P80" s="166" t="s">
        <v>1057</v>
      </c>
    </row>
    <row r="81" spans="1:16" s="121" customFormat="1" ht="60" customHeight="1" x14ac:dyDescent="0.2">
      <c r="A81" s="36">
        <v>74</v>
      </c>
      <c r="B81" s="36" t="s">
        <v>14</v>
      </c>
      <c r="C81" s="36" t="s">
        <v>15</v>
      </c>
      <c r="D81" s="240" t="s">
        <v>988</v>
      </c>
      <c r="E81" s="240"/>
      <c r="F81" s="29" t="s">
        <v>1073</v>
      </c>
      <c r="G81" s="29" t="s">
        <v>1074</v>
      </c>
      <c r="H81" s="29" t="s">
        <v>1075</v>
      </c>
      <c r="I81" s="29" t="s">
        <v>1250</v>
      </c>
      <c r="J81" s="29">
        <v>33.831511399999997</v>
      </c>
      <c r="K81" s="29">
        <v>71.609298199999998</v>
      </c>
      <c r="L81" s="29" t="s">
        <v>1053</v>
      </c>
      <c r="M81" s="29">
        <v>1</v>
      </c>
      <c r="N81" s="166" t="s">
        <v>1190</v>
      </c>
      <c r="O81" s="166" t="s">
        <v>1191</v>
      </c>
      <c r="P81" s="166" t="s">
        <v>1057</v>
      </c>
    </row>
    <row r="82" spans="1:16" s="121" customFormat="1" ht="60" customHeight="1" x14ac:dyDescent="0.2">
      <c r="A82" s="36">
        <v>75</v>
      </c>
      <c r="B82" s="36" t="s">
        <v>14</v>
      </c>
      <c r="C82" s="36" t="s">
        <v>15</v>
      </c>
      <c r="D82" s="240" t="s">
        <v>988</v>
      </c>
      <c r="E82" s="240"/>
      <c r="F82" s="29" t="s">
        <v>1276</v>
      </c>
      <c r="G82" s="29" t="s">
        <v>1277</v>
      </c>
      <c r="H82" s="29" t="s">
        <v>1278</v>
      </c>
      <c r="I82" s="29" t="s">
        <v>1216</v>
      </c>
      <c r="J82" s="29">
        <v>33.852319999999999</v>
      </c>
      <c r="K82" s="29">
        <v>71.624305000000007</v>
      </c>
      <c r="L82" s="29" t="s">
        <v>1053</v>
      </c>
      <c r="M82" s="29">
        <v>1</v>
      </c>
      <c r="N82" s="166" t="s">
        <v>1190</v>
      </c>
      <c r="O82" s="166" t="s">
        <v>1191</v>
      </c>
      <c r="P82" s="166" t="s">
        <v>1057</v>
      </c>
    </row>
    <row r="83" spans="1:16" s="121" customFormat="1" ht="60" customHeight="1" x14ac:dyDescent="0.2">
      <c r="A83" s="36">
        <v>76</v>
      </c>
      <c r="B83" s="36" t="s">
        <v>14</v>
      </c>
      <c r="C83" s="36" t="s">
        <v>15</v>
      </c>
      <c r="D83" s="240" t="s">
        <v>988</v>
      </c>
      <c r="E83" s="240"/>
      <c r="F83" s="29" t="s">
        <v>1058</v>
      </c>
      <c r="G83" s="29" t="s">
        <v>1059</v>
      </c>
      <c r="H83" s="29" t="s">
        <v>1060</v>
      </c>
      <c r="I83" s="29" t="s">
        <v>1216</v>
      </c>
      <c r="J83" s="29">
        <v>33.844108300000002</v>
      </c>
      <c r="K83" s="29">
        <v>71.619693299999994</v>
      </c>
      <c r="L83" s="29" t="s">
        <v>1053</v>
      </c>
      <c r="M83" s="29">
        <v>1</v>
      </c>
      <c r="N83" s="166" t="s">
        <v>1190</v>
      </c>
      <c r="O83" s="166" t="s">
        <v>1191</v>
      </c>
      <c r="P83" s="166" t="s">
        <v>1057</v>
      </c>
    </row>
    <row r="84" spans="1:16" s="121" customFormat="1" ht="60" customHeight="1" x14ac:dyDescent="0.2">
      <c r="A84" s="36">
        <v>77</v>
      </c>
      <c r="B84" s="36" t="s">
        <v>14</v>
      </c>
      <c r="C84" s="36" t="s">
        <v>15</v>
      </c>
      <c r="D84" s="240" t="s">
        <v>988</v>
      </c>
      <c r="E84" s="240"/>
      <c r="F84" s="29" t="s">
        <v>1279</v>
      </c>
      <c r="G84" s="29" t="s">
        <v>1280</v>
      </c>
      <c r="H84" s="29" t="s">
        <v>1281</v>
      </c>
      <c r="I84" s="29" t="s">
        <v>1250</v>
      </c>
      <c r="J84" s="29">
        <v>33.824147000000004</v>
      </c>
      <c r="K84" s="29">
        <v>71.610871700000004</v>
      </c>
      <c r="L84" s="29" t="s">
        <v>1053</v>
      </c>
      <c r="M84" s="29">
        <v>1</v>
      </c>
      <c r="N84" s="166" t="s">
        <v>1190</v>
      </c>
      <c r="O84" s="166" t="s">
        <v>1191</v>
      </c>
      <c r="P84" s="166" t="s">
        <v>1057</v>
      </c>
    </row>
    <row r="85" spans="1:16" s="121" customFormat="1" ht="60" customHeight="1" x14ac:dyDescent="0.2">
      <c r="A85" s="36">
        <v>78</v>
      </c>
      <c r="B85" s="36" t="s">
        <v>14</v>
      </c>
      <c r="C85" s="36" t="s">
        <v>15</v>
      </c>
      <c r="D85" s="240" t="s">
        <v>988</v>
      </c>
      <c r="E85" s="240"/>
      <c r="F85" s="29" t="s">
        <v>1282</v>
      </c>
      <c r="G85" s="29" t="s">
        <v>1283</v>
      </c>
      <c r="H85" s="29" t="s">
        <v>1284</v>
      </c>
      <c r="I85" s="29" t="s">
        <v>1068</v>
      </c>
      <c r="J85" s="29">
        <v>33.8317616</v>
      </c>
      <c r="K85" s="29">
        <v>71.618893900000003</v>
      </c>
      <c r="L85" s="29" t="s">
        <v>1053</v>
      </c>
      <c r="M85" s="29">
        <v>1</v>
      </c>
      <c r="N85" s="166" t="s">
        <v>1190</v>
      </c>
      <c r="O85" s="166" t="s">
        <v>1191</v>
      </c>
      <c r="P85" s="166" t="s">
        <v>1057</v>
      </c>
    </row>
    <row r="86" spans="1:16" s="121" customFormat="1" ht="60" customHeight="1" x14ac:dyDescent="0.2">
      <c r="A86" s="36">
        <v>79</v>
      </c>
      <c r="B86" s="36" t="s">
        <v>14</v>
      </c>
      <c r="C86" s="36" t="s">
        <v>15</v>
      </c>
      <c r="D86" s="240" t="s">
        <v>988</v>
      </c>
      <c r="E86" s="240"/>
      <c r="F86" s="29" t="s">
        <v>1285</v>
      </c>
      <c r="G86" s="29" t="s">
        <v>1286</v>
      </c>
      <c r="H86" s="29" t="s">
        <v>1287</v>
      </c>
      <c r="I86" s="29" t="s">
        <v>1068</v>
      </c>
      <c r="J86" s="29">
        <v>33.808144900000002</v>
      </c>
      <c r="K86" s="29">
        <v>71.612664300000006</v>
      </c>
      <c r="L86" s="29" t="s">
        <v>1053</v>
      </c>
      <c r="M86" s="29">
        <v>1</v>
      </c>
      <c r="N86" s="166" t="s">
        <v>1190</v>
      </c>
      <c r="O86" s="166" t="s">
        <v>1191</v>
      </c>
      <c r="P86" s="166" t="s">
        <v>1057</v>
      </c>
    </row>
    <row r="87" spans="1:16" s="121" customFormat="1" ht="60" customHeight="1" x14ac:dyDescent="0.2">
      <c r="A87" s="36">
        <v>80</v>
      </c>
      <c r="B87" s="36" t="s">
        <v>14</v>
      </c>
      <c r="C87" s="36" t="s">
        <v>15</v>
      </c>
      <c r="D87" s="240" t="s">
        <v>988</v>
      </c>
      <c r="E87" s="240"/>
      <c r="F87" s="29" t="s">
        <v>1288</v>
      </c>
      <c r="G87" s="29" t="s">
        <v>1111</v>
      </c>
      <c r="H87" s="29" t="s">
        <v>1289</v>
      </c>
      <c r="I87" s="29" t="s">
        <v>1266</v>
      </c>
      <c r="J87" s="29">
        <v>33.8266572</v>
      </c>
      <c r="K87" s="29">
        <v>71.517879500000006</v>
      </c>
      <c r="L87" s="29" t="s">
        <v>1053</v>
      </c>
      <c r="M87" s="29">
        <v>1</v>
      </c>
      <c r="N87" s="166" t="s">
        <v>1190</v>
      </c>
      <c r="O87" s="166" t="s">
        <v>1191</v>
      </c>
      <c r="P87" s="166" t="s">
        <v>1057</v>
      </c>
    </row>
    <row r="88" spans="1:16" s="121" customFormat="1" ht="60" customHeight="1" x14ac:dyDescent="0.2">
      <c r="A88" s="36">
        <v>81</v>
      </c>
      <c r="B88" s="36" t="s">
        <v>14</v>
      </c>
      <c r="C88" s="36" t="s">
        <v>15</v>
      </c>
      <c r="D88" s="240" t="s">
        <v>988</v>
      </c>
      <c r="E88" s="240"/>
      <c r="F88" s="29" t="s">
        <v>1290</v>
      </c>
      <c r="G88" s="29" t="s">
        <v>1291</v>
      </c>
      <c r="H88" s="29" t="s">
        <v>1292</v>
      </c>
      <c r="I88" s="29" t="s">
        <v>1068</v>
      </c>
      <c r="J88" s="29">
        <v>33.832477099999998</v>
      </c>
      <c r="K88" s="29">
        <v>71.624024000000006</v>
      </c>
      <c r="L88" s="29" t="s">
        <v>1053</v>
      </c>
      <c r="M88" s="29">
        <v>1</v>
      </c>
      <c r="N88" s="166" t="s">
        <v>1190</v>
      </c>
      <c r="O88" s="166" t="s">
        <v>1191</v>
      </c>
      <c r="P88" s="166" t="s">
        <v>1057</v>
      </c>
    </row>
    <row r="89" spans="1:16" s="121" customFormat="1" ht="60" customHeight="1" x14ac:dyDescent="0.2">
      <c r="A89" s="36">
        <v>82</v>
      </c>
      <c r="B89" s="36" t="s">
        <v>14</v>
      </c>
      <c r="C89" s="36" t="s">
        <v>15</v>
      </c>
      <c r="D89" s="240" t="s">
        <v>988</v>
      </c>
      <c r="E89" s="240"/>
      <c r="F89" s="29" t="s">
        <v>1169</v>
      </c>
      <c r="G89" s="29" t="s">
        <v>1170</v>
      </c>
      <c r="H89" s="29" t="s">
        <v>1293</v>
      </c>
      <c r="I89" s="29" t="s">
        <v>1216</v>
      </c>
      <c r="J89" s="29">
        <v>33.852330000000002</v>
      </c>
      <c r="K89" s="29">
        <v>71.624306000000004</v>
      </c>
      <c r="L89" s="29" t="s">
        <v>1053</v>
      </c>
      <c r="M89" s="29">
        <v>1</v>
      </c>
      <c r="N89" s="166" t="s">
        <v>1190</v>
      </c>
      <c r="O89" s="166" t="s">
        <v>1191</v>
      </c>
      <c r="P89" s="166" t="s">
        <v>1057</v>
      </c>
    </row>
    <row r="90" spans="1:16" s="121" customFormat="1" ht="60" customHeight="1" x14ac:dyDescent="0.2">
      <c r="A90" s="36">
        <v>83</v>
      </c>
      <c r="B90" s="36" t="s">
        <v>14</v>
      </c>
      <c r="C90" s="36" t="s">
        <v>15</v>
      </c>
      <c r="D90" s="240" t="s">
        <v>988</v>
      </c>
      <c r="E90" s="240"/>
      <c r="F90" s="29" t="s">
        <v>1294</v>
      </c>
      <c r="G90" s="29" t="s">
        <v>1295</v>
      </c>
      <c r="H90" s="29" t="s">
        <v>1296</v>
      </c>
      <c r="I90" s="29" t="s">
        <v>1297</v>
      </c>
      <c r="J90" s="29">
        <v>33.833551700000001</v>
      </c>
      <c r="K90" s="29">
        <v>71.612714999999994</v>
      </c>
      <c r="L90" s="29" t="s">
        <v>1053</v>
      </c>
      <c r="M90" s="29">
        <v>1</v>
      </c>
      <c r="N90" s="166" t="s">
        <v>1190</v>
      </c>
      <c r="O90" s="166" t="s">
        <v>1191</v>
      </c>
      <c r="P90" s="166" t="s">
        <v>1057</v>
      </c>
    </row>
    <row r="91" spans="1:16" s="121" customFormat="1" ht="60" customHeight="1" x14ac:dyDescent="0.2">
      <c r="A91" s="36">
        <v>84</v>
      </c>
      <c r="B91" s="36" t="s">
        <v>14</v>
      </c>
      <c r="C91" s="36" t="s">
        <v>15</v>
      </c>
      <c r="D91" s="240" t="s">
        <v>988</v>
      </c>
      <c r="E91" s="240"/>
      <c r="F91" s="29" t="s">
        <v>1298</v>
      </c>
      <c r="G91" s="29" t="s">
        <v>1299</v>
      </c>
      <c r="H91" s="29" t="s">
        <v>1300</v>
      </c>
      <c r="I91" s="29" t="s">
        <v>1216</v>
      </c>
      <c r="J91" s="29">
        <v>33.843588199999999</v>
      </c>
      <c r="K91" s="29">
        <v>71.619318899999996</v>
      </c>
      <c r="L91" s="29" t="s">
        <v>1053</v>
      </c>
      <c r="M91" s="29">
        <v>1</v>
      </c>
      <c r="N91" s="166" t="s">
        <v>1190</v>
      </c>
      <c r="O91" s="166" t="s">
        <v>1191</v>
      </c>
      <c r="P91" s="166" t="s">
        <v>1057</v>
      </c>
    </row>
    <row r="92" spans="1:16" s="121" customFormat="1" ht="60" customHeight="1" x14ac:dyDescent="0.2">
      <c r="A92" s="36">
        <v>85</v>
      </c>
      <c r="B92" s="36" t="s">
        <v>14</v>
      </c>
      <c r="C92" s="36" t="s">
        <v>15</v>
      </c>
      <c r="D92" s="240" t="s">
        <v>988</v>
      </c>
      <c r="E92" s="240"/>
      <c r="F92" s="29" t="s">
        <v>1008</v>
      </c>
      <c r="G92" s="29" t="s">
        <v>1009</v>
      </c>
      <c r="H92" s="29" t="s">
        <v>1010</v>
      </c>
      <c r="I92" s="29" t="s">
        <v>1250</v>
      </c>
      <c r="J92" s="29">
        <v>33.823724800000001</v>
      </c>
      <c r="K92" s="29">
        <v>71.616605399999997</v>
      </c>
      <c r="L92" s="29" t="s">
        <v>1053</v>
      </c>
      <c r="M92" s="29">
        <v>1</v>
      </c>
      <c r="N92" s="166" t="s">
        <v>1190</v>
      </c>
      <c r="O92" s="166" t="s">
        <v>1191</v>
      </c>
      <c r="P92" s="166" t="s">
        <v>1057</v>
      </c>
    </row>
    <row r="93" spans="1:16" s="121" customFormat="1" ht="60" customHeight="1" x14ac:dyDescent="0.2">
      <c r="A93" s="36">
        <v>86</v>
      </c>
      <c r="B93" s="36" t="s">
        <v>14</v>
      </c>
      <c r="C93" s="36" t="s">
        <v>15</v>
      </c>
      <c r="D93" s="240" t="s">
        <v>988</v>
      </c>
      <c r="E93" s="240"/>
      <c r="F93" s="29" t="s">
        <v>1301</v>
      </c>
      <c r="G93" s="29" t="s">
        <v>1302</v>
      </c>
      <c r="H93" s="29" t="s">
        <v>1303</v>
      </c>
      <c r="I93" s="29" t="s">
        <v>1068</v>
      </c>
      <c r="J93" s="29">
        <v>33.834974699999997</v>
      </c>
      <c r="K93" s="29">
        <v>71.614075299999996</v>
      </c>
      <c r="L93" s="29" t="s">
        <v>1053</v>
      </c>
      <c r="M93" s="29">
        <v>1</v>
      </c>
      <c r="N93" s="166" t="s">
        <v>1190</v>
      </c>
      <c r="O93" s="166" t="s">
        <v>1191</v>
      </c>
      <c r="P93" s="166" t="s">
        <v>1057</v>
      </c>
    </row>
    <row r="94" spans="1:16" s="121" customFormat="1" ht="60" customHeight="1" x14ac:dyDescent="0.2">
      <c r="A94" s="36">
        <v>87</v>
      </c>
      <c r="B94" s="36" t="s">
        <v>14</v>
      </c>
      <c r="C94" s="36" t="s">
        <v>15</v>
      </c>
      <c r="D94" s="240" t="s">
        <v>988</v>
      </c>
      <c r="E94" s="240"/>
      <c r="F94" s="29" t="s">
        <v>1304</v>
      </c>
      <c r="G94" s="29" t="s">
        <v>1305</v>
      </c>
      <c r="H94" s="29" t="s">
        <v>1306</v>
      </c>
      <c r="I94" s="29" t="s">
        <v>1068</v>
      </c>
      <c r="J94" s="29">
        <v>33.8271734</v>
      </c>
      <c r="K94" s="29">
        <v>71.630568600000004</v>
      </c>
      <c r="L94" s="29" t="s">
        <v>1053</v>
      </c>
      <c r="M94" s="29">
        <v>1</v>
      </c>
      <c r="N94" s="166" t="s">
        <v>1190</v>
      </c>
      <c r="O94" s="166" t="s">
        <v>1191</v>
      </c>
      <c r="P94" s="166" t="s">
        <v>1057</v>
      </c>
    </row>
    <row r="95" spans="1:16" s="121" customFormat="1" ht="60" customHeight="1" x14ac:dyDescent="0.2">
      <c r="A95" s="36">
        <v>88</v>
      </c>
      <c r="B95" s="36" t="s">
        <v>14</v>
      </c>
      <c r="C95" s="36" t="s">
        <v>15</v>
      </c>
      <c r="D95" s="240" t="s">
        <v>988</v>
      </c>
      <c r="E95" s="240"/>
      <c r="F95" s="29" t="s">
        <v>1307</v>
      </c>
      <c r="G95" s="29" t="s">
        <v>1308</v>
      </c>
      <c r="H95" s="29" t="s">
        <v>1309</v>
      </c>
      <c r="I95" s="29" t="s">
        <v>1213</v>
      </c>
      <c r="J95" s="29">
        <v>33.835245200000003</v>
      </c>
      <c r="K95" s="29">
        <v>71.619417400000003</v>
      </c>
      <c r="L95" s="29" t="s">
        <v>1053</v>
      </c>
      <c r="M95" s="29">
        <v>1</v>
      </c>
      <c r="N95" s="166" t="s">
        <v>1190</v>
      </c>
      <c r="O95" s="166" t="s">
        <v>1191</v>
      </c>
      <c r="P95" s="166" t="s">
        <v>1057</v>
      </c>
    </row>
    <row r="96" spans="1:16" s="121" customFormat="1" ht="60" customHeight="1" x14ac:dyDescent="0.2">
      <c r="A96" s="36">
        <v>89</v>
      </c>
      <c r="B96" s="36" t="s">
        <v>14</v>
      </c>
      <c r="C96" s="36" t="s">
        <v>15</v>
      </c>
      <c r="D96" s="240" t="s">
        <v>988</v>
      </c>
      <c r="E96" s="240"/>
      <c r="F96" s="29" t="s">
        <v>1310</v>
      </c>
      <c r="G96" s="29" t="s">
        <v>1311</v>
      </c>
      <c r="H96" s="29" t="s">
        <v>1312</v>
      </c>
      <c r="I96" s="29" t="s">
        <v>1068</v>
      </c>
      <c r="J96" s="29">
        <v>33.856340899999999</v>
      </c>
      <c r="K96" s="29">
        <v>71.620470999999995</v>
      </c>
      <c r="L96" s="29" t="s">
        <v>1053</v>
      </c>
      <c r="M96" s="29">
        <v>1</v>
      </c>
      <c r="N96" s="166" t="s">
        <v>1190</v>
      </c>
      <c r="O96" s="166" t="s">
        <v>1191</v>
      </c>
      <c r="P96" s="166" t="s">
        <v>1057</v>
      </c>
    </row>
    <row r="97" spans="1:16" s="121" customFormat="1" ht="60" customHeight="1" x14ac:dyDescent="0.2">
      <c r="A97" s="36">
        <v>90</v>
      </c>
      <c r="B97" s="36" t="s">
        <v>14</v>
      </c>
      <c r="C97" s="36" t="s">
        <v>15</v>
      </c>
      <c r="D97" s="240" t="s">
        <v>988</v>
      </c>
      <c r="E97" s="240"/>
      <c r="F97" s="29" t="s">
        <v>1061</v>
      </c>
      <c r="G97" s="29" t="s">
        <v>1062</v>
      </c>
      <c r="H97" s="29" t="s">
        <v>1063</v>
      </c>
      <c r="I97" s="29" t="s">
        <v>1213</v>
      </c>
      <c r="J97" s="29">
        <v>33.825780999999999</v>
      </c>
      <c r="K97" s="29">
        <v>71.606178600000007</v>
      </c>
      <c r="L97" s="29" t="s">
        <v>1053</v>
      </c>
      <c r="M97" s="29">
        <v>1</v>
      </c>
      <c r="N97" s="166" t="s">
        <v>1190</v>
      </c>
      <c r="O97" s="166" t="s">
        <v>1191</v>
      </c>
      <c r="P97" s="166" t="s">
        <v>1057</v>
      </c>
    </row>
    <row r="98" spans="1:16" s="121" customFormat="1" ht="60" customHeight="1" x14ac:dyDescent="0.2">
      <c r="A98" s="36">
        <v>91</v>
      </c>
      <c r="B98" s="36" t="s">
        <v>14</v>
      </c>
      <c r="C98" s="36" t="s">
        <v>15</v>
      </c>
      <c r="D98" s="240" t="s">
        <v>988</v>
      </c>
      <c r="E98" s="240"/>
      <c r="F98" s="29" t="s">
        <v>1313</v>
      </c>
      <c r="G98" s="29" t="s">
        <v>1158</v>
      </c>
      <c r="H98" s="29" t="s">
        <v>1314</v>
      </c>
      <c r="I98" s="29" t="s">
        <v>1213</v>
      </c>
      <c r="J98" s="29">
        <v>33.825788000000003</v>
      </c>
      <c r="K98" s="29">
        <v>71621395</v>
      </c>
      <c r="L98" s="29" t="s">
        <v>1053</v>
      </c>
      <c r="M98" s="29">
        <v>1</v>
      </c>
      <c r="N98" s="166" t="s">
        <v>1190</v>
      </c>
      <c r="O98" s="166" t="s">
        <v>1191</v>
      </c>
      <c r="P98" s="166" t="s">
        <v>1057</v>
      </c>
    </row>
    <row r="99" spans="1:16" s="121" customFormat="1" ht="60" customHeight="1" x14ac:dyDescent="0.2">
      <c r="A99" s="36">
        <v>92</v>
      </c>
      <c r="B99" s="36" t="s">
        <v>14</v>
      </c>
      <c r="C99" s="36" t="s">
        <v>15</v>
      </c>
      <c r="D99" s="240" t="s">
        <v>988</v>
      </c>
      <c r="E99" s="240"/>
      <c r="F99" s="29" t="s">
        <v>1315</v>
      </c>
      <c r="G99" s="29" t="s">
        <v>1316</v>
      </c>
      <c r="H99" s="29" t="s">
        <v>1317</v>
      </c>
      <c r="I99" s="29" t="s">
        <v>1216</v>
      </c>
      <c r="J99" s="29">
        <v>33.834985799999998</v>
      </c>
      <c r="K99" s="29">
        <v>71.626446400000006</v>
      </c>
      <c r="L99" s="29" t="s">
        <v>1053</v>
      </c>
      <c r="M99" s="29">
        <v>1</v>
      </c>
      <c r="N99" s="166" t="s">
        <v>1190</v>
      </c>
      <c r="O99" s="166" t="s">
        <v>1191</v>
      </c>
      <c r="P99" s="166" t="s">
        <v>1057</v>
      </c>
    </row>
    <row r="100" spans="1:16" s="121" customFormat="1" ht="60" customHeight="1" x14ac:dyDescent="0.2">
      <c r="A100" s="36">
        <v>93</v>
      </c>
      <c r="B100" s="36" t="s">
        <v>14</v>
      </c>
      <c r="C100" s="36" t="s">
        <v>15</v>
      </c>
      <c r="D100" s="240" t="s">
        <v>988</v>
      </c>
      <c r="E100" s="240"/>
      <c r="F100" s="29" t="s">
        <v>1318</v>
      </c>
      <c r="G100" s="29" t="s">
        <v>1319</v>
      </c>
      <c r="H100" s="29" t="s">
        <v>1320</v>
      </c>
      <c r="I100" s="29" t="s">
        <v>1216</v>
      </c>
      <c r="J100" s="29">
        <v>33.808541900000002</v>
      </c>
      <c r="K100" s="29">
        <v>71.629943600000004</v>
      </c>
      <c r="L100" s="29" t="s">
        <v>1053</v>
      </c>
      <c r="M100" s="29">
        <v>1</v>
      </c>
      <c r="N100" s="166" t="s">
        <v>1190</v>
      </c>
      <c r="O100" s="166" t="s">
        <v>1191</v>
      </c>
      <c r="P100" s="166" t="s">
        <v>1057</v>
      </c>
    </row>
    <row r="101" spans="1:16" s="121" customFormat="1" ht="60" customHeight="1" x14ac:dyDescent="0.2">
      <c r="A101" s="67">
        <v>94</v>
      </c>
      <c r="B101" s="246" t="s">
        <v>14</v>
      </c>
      <c r="C101" s="246" t="s">
        <v>15</v>
      </c>
      <c r="D101" s="240" t="s">
        <v>988</v>
      </c>
      <c r="E101" s="240"/>
      <c r="F101" s="29" t="s">
        <v>1321</v>
      </c>
      <c r="G101" s="29" t="s">
        <v>1322</v>
      </c>
      <c r="H101" s="29" t="s">
        <v>1323</v>
      </c>
      <c r="I101" s="29" t="s">
        <v>1201</v>
      </c>
      <c r="J101" s="29">
        <v>33.808541900000002</v>
      </c>
      <c r="K101" s="29">
        <v>71.629943600000004</v>
      </c>
      <c r="L101" s="29" t="s">
        <v>1053</v>
      </c>
      <c r="M101" s="29">
        <v>1</v>
      </c>
      <c r="N101" s="166" t="s">
        <v>1190</v>
      </c>
      <c r="O101" s="166" t="s">
        <v>1191</v>
      </c>
      <c r="P101" s="166" t="s">
        <v>1057</v>
      </c>
    </row>
    <row r="102" spans="1:16" s="121" customFormat="1" ht="60" customHeight="1" x14ac:dyDescent="0.2">
      <c r="A102" s="67">
        <v>95</v>
      </c>
      <c r="B102" s="36" t="s">
        <v>14</v>
      </c>
      <c r="C102" s="36" t="s">
        <v>15</v>
      </c>
      <c r="D102" s="240" t="s">
        <v>988</v>
      </c>
      <c r="E102" s="240"/>
      <c r="F102" s="29" t="s">
        <v>1324</v>
      </c>
      <c r="G102" s="29" t="s">
        <v>1325</v>
      </c>
      <c r="H102" s="29" t="s">
        <v>1326</v>
      </c>
      <c r="I102" s="29" t="s">
        <v>1209</v>
      </c>
      <c r="J102" s="29">
        <v>33.821510099999998</v>
      </c>
      <c r="K102" s="29">
        <v>71.625538399999996</v>
      </c>
      <c r="L102" s="29" t="s">
        <v>1053</v>
      </c>
      <c r="M102" s="29">
        <v>1</v>
      </c>
      <c r="N102" s="166" t="s">
        <v>1190</v>
      </c>
      <c r="O102" s="166" t="s">
        <v>1191</v>
      </c>
      <c r="P102" s="166" t="s">
        <v>1057</v>
      </c>
    </row>
    <row r="103" spans="1:16" s="121" customFormat="1" ht="60" customHeight="1" x14ac:dyDescent="0.2">
      <c r="A103" s="67">
        <v>96</v>
      </c>
      <c r="B103" s="36" t="s">
        <v>14</v>
      </c>
      <c r="C103" s="36" t="s">
        <v>15</v>
      </c>
      <c r="D103" s="240" t="s">
        <v>988</v>
      </c>
      <c r="E103" s="240"/>
      <c r="F103" s="29" t="s">
        <v>1327</v>
      </c>
      <c r="G103" s="29" t="s">
        <v>1328</v>
      </c>
      <c r="H103" s="29" t="s">
        <v>1329</v>
      </c>
      <c r="I103" s="29" t="s">
        <v>1201</v>
      </c>
      <c r="J103" s="29">
        <v>33.819713</v>
      </c>
      <c r="K103" s="29">
        <v>71.6085724</v>
      </c>
      <c r="L103" s="29" t="s">
        <v>1053</v>
      </c>
      <c r="M103" s="29">
        <v>1</v>
      </c>
      <c r="N103" s="166" t="s">
        <v>1190</v>
      </c>
      <c r="O103" s="166" t="s">
        <v>1191</v>
      </c>
      <c r="P103" s="166" t="s">
        <v>1057</v>
      </c>
    </row>
    <row r="104" spans="1:16" s="121" customFormat="1" ht="60" customHeight="1" x14ac:dyDescent="0.2">
      <c r="A104" s="67">
        <v>97</v>
      </c>
      <c r="B104" s="36" t="s">
        <v>14</v>
      </c>
      <c r="C104" s="36" t="s">
        <v>15</v>
      </c>
      <c r="D104" s="240" t="s">
        <v>988</v>
      </c>
      <c r="E104" s="240"/>
      <c r="F104" s="29" t="s">
        <v>1330</v>
      </c>
      <c r="G104" s="29" t="s">
        <v>1114</v>
      </c>
      <c r="H104" s="29" t="s">
        <v>1331</v>
      </c>
      <c r="I104" s="29" t="s">
        <v>1068</v>
      </c>
      <c r="J104" s="29">
        <v>33.824035000000002</v>
      </c>
      <c r="K104" s="29">
        <v>71.622342599999996</v>
      </c>
      <c r="L104" s="29" t="s">
        <v>1053</v>
      </c>
      <c r="M104" s="29">
        <v>1</v>
      </c>
      <c r="N104" s="166" t="s">
        <v>1190</v>
      </c>
      <c r="O104" s="166" t="s">
        <v>1191</v>
      </c>
      <c r="P104" s="166" t="s">
        <v>1057</v>
      </c>
    </row>
    <row r="105" spans="1:16" s="121" customFormat="1" ht="60" customHeight="1" x14ac:dyDescent="0.2">
      <c r="A105" s="67">
        <v>98</v>
      </c>
      <c r="B105" s="36" t="s">
        <v>14</v>
      </c>
      <c r="C105" s="36" t="s">
        <v>15</v>
      </c>
      <c r="D105" s="240" t="s">
        <v>988</v>
      </c>
      <c r="E105" s="240"/>
      <c r="F105" s="29" t="s">
        <v>1065</v>
      </c>
      <c r="G105" s="29" t="s">
        <v>1066</v>
      </c>
      <c r="H105" s="29" t="s">
        <v>1067</v>
      </c>
      <c r="I105" s="29" t="s">
        <v>1068</v>
      </c>
      <c r="J105" s="29">
        <v>33.808860000000003</v>
      </c>
      <c r="K105" s="29">
        <v>71.613313300000002</v>
      </c>
      <c r="L105" s="29" t="s">
        <v>1053</v>
      </c>
      <c r="M105" s="29">
        <v>1</v>
      </c>
      <c r="N105" s="166" t="s">
        <v>1190</v>
      </c>
      <c r="O105" s="166" t="s">
        <v>1191</v>
      </c>
      <c r="P105" s="166" t="s">
        <v>1057</v>
      </c>
    </row>
    <row r="106" spans="1:16" s="121" customFormat="1" ht="60" customHeight="1" x14ac:dyDescent="0.2">
      <c r="A106" s="67">
        <v>99</v>
      </c>
      <c r="B106" s="36" t="s">
        <v>14</v>
      </c>
      <c r="C106" s="36" t="s">
        <v>15</v>
      </c>
      <c r="D106" s="240" t="s">
        <v>988</v>
      </c>
      <c r="E106" s="240"/>
      <c r="F106" s="29" t="s">
        <v>1330</v>
      </c>
      <c r="G106" s="29" t="s">
        <v>1332</v>
      </c>
      <c r="H106" s="29" t="s">
        <v>1333</v>
      </c>
      <c r="I106" s="29" t="s">
        <v>1213</v>
      </c>
      <c r="J106" s="29">
        <v>33.822060299999997</v>
      </c>
      <c r="K106" s="29">
        <v>71.622720400000006</v>
      </c>
      <c r="L106" s="29" t="s">
        <v>1053</v>
      </c>
      <c r="M106" s="29">
        <v>1</v>
      </c>
      <c r="N106" s="166" t="s">
        <v>1190</v>
      </c>
      <c r="O106" s="166" t="s">
        <v>1191</v>
      </c>
      <c r="P106" s="166" t="s">
        <v>1057</v>
      </c>
    </row>
    <row r="107" spans="1:16" s="121" customFormat="1" ht="60" customHeight="1" x14ac:dyDescent="0.2">
      <c r="A107" s="67">
        <v>100</v>
      </c>
      <c r="B107" s="36" t="s">
        <v>14</v>
      </c>
      <c r="C107" s="36" t="s">
        <v>15</v>
      </c>
      <c r="D107" s="240" t="s">
        <v>988</v>
      </c>
      <c r="E107" s="240"/>
      <c r="F107" s="29" t="s">
        <v>1334</v>
      </c>
      <c r="G107" s="29" t="s">
        <v>1335</v>
      </c>
      <c r="H107" s="29" t="s">
        <v>1336</v>
      </c>
      <c r="I107" s="29" t="s">
        <v>1216</v>
      </c>
      <c r="J107" s="29">
        <v>33.839134100000003</v>
      </c>
      <c r="K107" s="29">
        <v>71.609962800000005</v>
      </c>
      <c r="L107" s="29" t="s">
        <v>1053</v>
      </c>
      <c r="M107" s="29">
        <v>1</v>
      </c>
      <c r="N107" s="166" t="s">
        <v>1190</v>
      </c>
      <c r="O107" s="166" t="s">
        <v>1191</v>
      </c>
      <c r="P107" s="166" t="s">
        <v>1057</v>
      </c>
    </row>
    <row r="108" spans="1:16" s="121" customFormat="1" ht="60" customHeight="1" x14ac:dyDescent="0.2">
      <c r="A108" s="67">
        <v>101</v>
      </c>
      <c r="B108" s="36" t="s">
        <v>14</v>
      </c>
      <c r="C108" s="36" t="s">
        <v>15</v>
      </c>
      <c r="D108" s="240" t="s">
        <v>988</v>
      </c>
      <c r="E108" s="240"/>
      <c r="F108" s="29" t="s">
        <v>1337</v>
      </c>
      <c r="G108" s="29" t="s">
        <v>1338</v>
      </c>
      <c r="H108" s="29" t="s">
        <v>1339</v>
      </c>
      <c r="I108" s="29" t="s">
        <v>1235</v>
      </c>
      <c r="J108" s="29">
        <v>33.835872500000001</v>
      </c>
      <c r="K108" s="29">
        <v>71.622554800000003</v>
      </c>
      <c r="L108" s="29" t="s">
        <v>1053</v>
      </c>
      <c r="M108" s="29">
        <v>1</v>
      </c>
      <c r="N108" s="166" t="s">
        <v>1190</v>
      </c>
      <c r="O108" s="166" t="s">
        <v>1191</v>
      </c>
      <c r="P108" s="166" t="s">
        <v>1057</v>
      </c>
    </row>
    <row r="109" spans="1:16" s="121" customFormat="1" ht="60" customHeight="1" x14ac:dyDescent="0.2">
      <c r="A109" s="67">
        <v>102</v>
      </c>
      <c r="B109" s="36" t="s">
        <v>14</v>
      </c>
      <c r="C109" s="36" t="s">
        <v>15</v>
      </c>
      <c r="D109" s="240" t="s">
        <v>988</v>
      </c>
      <c r="E109" s="240"/>
      <c r="F109" s="29" t="s">
        <v>1118</v>
      </c>
      <c r="G109" s="29" t="s">
        <v>1340</v>
      </c>
      <c r="H109" s="29" t="s">
        <v>1341</v>
      </c>
      <c r="I109" s="29" t="s">
        <v>1213</v>
      </c>
      <c r="J109" s="29">
        <v>33.825881000000003</v>
      </c>
      <c r="K109" s="29">
        <v>71.606188500000002</v>
      </c>
      <c r="L109" s="29" t="s">
        <v>1053</v>
      </c>
      <c r="M109" s="29">
        <v>1</v>
      </c>
      <c r="N109" s="166" t="s">
        <v>1190</v>
      </c>
      <c r="O109" s="166" t="s">
        <v>1191</v>
      </c>
      <c r="P109" s="166" t="s">
        <v>1057</v>
      </c>
    </row>
    <row r="110" spans="1:16" s="121" customFormat="1" ht="60" customHeight="1" x14ac:dyDescent="0.2">
      <c r="A110" s="67">
        <v>103</v>
      </c>
      <c r="B110" s="36" t="s">
        <v>14</v>
      </c>
      <c r="C110" s="36" t="s">
        <v>15</v>
      </c>
      <c r="D110" s="240" t="s">
        <v>988</v>
      </c>
      <c r="E110" s="240"/>
      <c r="F110" s="29" t="s">
        <v>1342</v>
      </c>
      <c r="G110" s="29" t="s">
        <v>1343</v>
      </c>
      <c r="H110" s="29" t="s">
        <v>1344</v>
      </c>
      <c r="I110" s="29" t="s">
        <v>1250</v>
      </c>
      <c r="J110" s="29">
        <v>33.824781000000002</v>
      </c>
      <c r="K110" s="29">
        <v>71.606078400000001</v>
      </c>
      <c r="L110" s="29" t="s">
        <v>1053</v>
      </c>
      <c r="M110" s="29">
        <v>1</v>
      </c>
      <c r="N110" s="166" t="s">
        <v>1190</v>
      </c>
      <c r="O110" s="166" t="s">
        <v>1191</v>
      </c>
      <c r="P110" s="166" t="s">
        <v>1057</v>
      </c>
    </row>
    <row r="111" spans="1:16" s="121" customFormat="1" ht="60" customHeight="1" x14ac:dyDescent="0.2">
      <c r="A111" s="67">
        <v>104</v>
      </c>
      <c r="B111" s="36" t="s">
        <v>14</v>
      </c>
      <c r="C111" s="36" t="s">
        <v>15</v>
      </c>
      <c r="D111" s="240" t="s">
        <v>988</v>
      </c>
      <c r="E111" s="240"/>
      <c r="F111" s="29" t="s">
        <v>1345</v>
      </c>
      <c r="G111" s="29" t="s">
        <v>1346</v>
      </c>
      <c r="H111" s="29" t="s">
        <v>1347</v>
      </c>
      <c r="I111" s="29" t="s">
        <v>1250</v>
      </c>
      <c r="J111" s="29">
        <v>33.824671000000002</v>
      </c>
      <c r="K111" s="29">
        <v>71.606168499999995</v>
      </c>
      <c r="L111" s="29" t="s">
        <v>1053</v>
      </c>
      <c r="M111" s="29">
        <v>1</v>
      </c>
      <c r="N111" s="166" t="s">
        <v>1190</v>
      </c>
      <c r="O111" s="166" t="s">
        <v>1191</v>
      </c>
      <c r="P111" s="166" t="s">
        <v>1057</v>
      </c>
    </row>
    <row r="112" spans="1:16" s="121" customFormat="1" ht="60" customHeight="1" x14ac:dyDescent="0.2">
      <c r="A112" s="67">
        <v>105</v>
      </c>
      <c r="B112" s="36" t="s">
        <v>14</v>
      </c>
      <c r="C112" s="36" t="s">
        <v>15</v>
      </c>
      <c r="D112" s="240" t="s">
        <v>988</v>
      </c>
      <c r="E112" s="240"/>
      <c r="F112" s="29" t="s">
        <v>1348</v>
      </c>
      <c r="G112" s="29" t="s">
        <v>1349</v>
      </c>
      <c r="H112" s="29" t="s">
        <v>1350</v>
      </c>
      <c r="I112" s="29" t="s">
        <v>1213</v>
      </c>
      <c r="J112" s="29">
        <v>33.831380199999998</v>
      </c>
      <c r="K112" s="29">
        <v>71.606908500000003</v>
      </c>
      <c r="L112" s="29" t="s">
        <v>1053</v>
      </c>
      <c r="M112" s="29">
        <v>1</v>
      </c>
      <c r="N112" s="166" t="s">
        <v>1190</v>
      </c>
      <c r="O112" s="166" t="s">
        <v>1191</v>
      </c>
      <c r="P112" s="166" t="s">
        <v>1057</v>
      </c>
    </row>
    <row r="113" spans="1:16" s="121" customFormat="1" ht="60" customHeight="1" x14ac:dyDescent="0.2">
      <c r="A113" s="67">
        <v>106</v>
      </c>
      <c r="B113" s="36" t="s">
        <v>14</v>
      </c>
      <c r="C113" s="36" t="s">
        <v>15</v>
      </c>
      <c r="D113" s="240" t="s">
        <v>988</v>
      </c>
      <c r="E113" s="240"/>
      <c r="F113" s="29" t="s">
        <v>1351</v>
      </c>
      <c r="G113" s="29" t="s">
        <v>1352</v>
      </c>
      <c r="H113" s="29" t="s">
        <v>1353</v>
      </c>
      <c r="I113" s="29" t="s">
        <v>1213</v>
      </c>
      <c r="J113" s="29">
        <v>33.825132400000001</v>
      </c>
      <c r="K113" s="29">
        <v>71.606141940000001</v>
      </c>
      <c r="L113" s="29" t="s">
        <v>1053</v>
      </c>
      <c r="M113" s="29">
        <v>1</v>
      </c>
      <c r="N113" s="166" t="s">
        <v>1190</v>
      </c>
      <c r="O113" s="166" t="s">
        <v>1191</v>
      </c>
      <c r="P113" s="166" t="s">
        <v>1057</v>
      </c>
    </row>
    <row r="114" spans="1:16" s="121" customFormat="1" ht="60" customHeight="1" x14ac:dyDescent="0.2">
      <c r="A114" s="67">
        <v>107</v>
      </c>
      <c r="B114" s="36" t="s">
        <v>14</v>
      </c>
      <c r="C114" s="36" t="s">
        <v>15</v>
      </c>
      <c r="D114" s="240" t="s">
        <v>988</v>
      </c>
      <c r="E114" s="240"/>
      <c r="F114" s="29" t="s">
        <v>1354</v>
      </c>
      <c r="G114" s="29" t="s">
        <v>1355</v>
      </c>
      <c r="H114" s="29" t="s">
        <v>1356</v>
      </c>
      <c r="I114" s="29" t="s">
        <v>1216</v>
      </c>
      <c r="J114" s="29">
        <v>33.8352498</v>
      </c>
      <c r="K114" s="29">
        <v>71.622822400000004</v>
      </c>
      <c r="L114" s="29" t="s">
        <v>1053</v>
      </c>
      <c r="M114" s="29">
        <v>1</v>
      </c>
      <c r="N114" s="166" t="s">
        <v>1190</v>
      </c>
      <c r="O114" s="166" t="s">
        <v>1191</v>
      </c>
      <c r="P114" s="166" t="s">
        <v>1057</v>
      </c>
    </row>
    <row r="115" spans="1:16" s="121" customFormat="1" ht="60" customHeight="1" x14ac:dyDescent="0.2">
      <c r="A115" s="67">
        <v>108</v>
      </c>
      <c r="B115" s="36" t="s">
        <v>14</v>
      </c>
      <c r="C115" s="36" t="s">
        <v>15</v>
      </c>
      <c r="D115" s="240" t="s">
        <v>988</v>
      </c>
      <c r="E115" s="240"/>
      <c r="F115" s="29" t="s">
        <v>1357</v>
      </c>
      <c r="G115" s="29" t="s">
        <v>1358</v>
      </c>
      <c r="H115" s="29" t="s">
        <v>1359</v>
      </c>
      <c r="I115" s="29" t="s">
        <v>1201</v>
      </c>
      <c r="J115" s="29">
        <v>33.835873399999997</v>
      </c>
      <c r="K115" s="29">
        <v>71.624380000000002</v>
      </c>
      <c r="L115" s="29" t="s">
        <v>1053</v>
      </c>
      <c r="M115" s="29">
        <v>1</v>
      </c>
      <c r="N115" s="166" t="s">
        <v>1190</v>
      </c>
      <c r="O115" s="166" t="s">
        <v>1191</v>
      </c>
      <c r="P115" s="166" t="s">
        <v>1057</v>
      </c>
    </row>
    <row r="116" spans="1:16" s="121" customFormat="1" ht="60" customHeight="1" x14ac:dyDescent="0.2">
      <c r="A116" s="67">
        <v>109</v>
      </c>
      <c r="B116" s="36" t="s">
        <v>14</v>
      </c>
      <c r="C116" s="36" t="s">
        <v>15</v>
      </c>
      <c r="D116" s="240" t="s">
        <v>988</v>
      </c>
      <c r="E116" s="240"/>
      <c r="F116" s="29" t="s">
        <v>1360</v>
      </c>
      <c r="G116" s="29" t="s">
        <v>1361</v>
      </c>
      <c r="H116" s="29" t="s">
        <v>1362</v>
      </c>
      <c r="I116" s="29" t="s">
        <v>1213</v>
      </c>
      <c r="J116" s="29">
        <v>33.831280100000001</v>
      </c>
      <c r="K116" s="29">
        <v>71.606906499999994</v>
      </c>
      <c r="L116" s="29" t="s">
        <v>1053</v>
      </c>
      <c r="M116" s="29">
        <v>1</v>
      </c>
      <c r="N116" s="166" t="s">
        <v>1190</v>
      </c>
      <c r="O116" s="166" t="s">
        <v>1191</v>
      </c>
      <c r="P116" s="166" t="s">
        <v>1057</v>
      </c>
    </row>
    <row r="117" spans="1:16" s="121" customFormat="1" ht="60" customHeight="1" x14ac:dyDescent="0.2">
      <c r="A117" s="67">
        <v>110</v>
      </c>
      <c r="B117" s="36" t="s">
        <v>14</v>
      </c>
      <c r="C117" s="36" t="s">
        <v>15</v>
      </c>
      <c r="D117" s="240" t="s">
        <v>988</v>
      </c>
      <c r="E117" s="240"/>
      <c r="F117" s="29" t="s">
        <v>1363</v>
      </c>
      <c r="G117" s="29" t="s">
        <v>1364</v>
      </c>
      <c r="H117" s="29" t="s">
        <v>1365</v>
      </c>
      <c r="I117" s="29" t="s">
        <v>1213</v>
      </c>
      <c r="J117" s="29">
        <v>33.819813000000003</v>
      </c>
      <c r="K117" s="29">
        <v>71.608462500000002</v>
      </c>
      <c r="L117" s="29" t="s">
        <v>1053</v>
      </c>
      <c r="M117" s="29">
        <v>1</v>
      </c>
      <c r="N117" s="166" t="s">
        <v>1190</v>
      </c>
      <c r="O117" s="166" t="s">
        <v>1191</v>
      </c>
      <c r="P117" s="166" t="s">
        <v>1057</v>
      </c>
    </row>
    <row r="118" spans="1:16" s="121" customFormat="1" ht="60" customHeight="1" x14ac:dyDescent="0.2">
      <c r="A118" s="67">
        <v>111</v>
      </c>
      <c r="B118" s="36" t="s">
        <v>14</v>
      </c>
      <c r="C118" s="36" t="s">
        <v>15</v>
      </c>
      <c r="D118" s="240" t="s">
        <v>988</v>
      </c>
      <c r="E118" s="240"/>
      <c r="F118" s="29" t="s">
        <v>1103</v>
      </c>
      <c r="G118" s="29" t="s">
        <v>1104</v>
      </c>
      <c r="H118" s="29" t="s">
        <v>1366</v>
      </c>
      <c r="I118" s="29" t="s">
        <v>1213</v>
      </c>
      <c r="J118" s="29">
        <v>33.832430299999999</v>
      </c>
      <c r="K118" s="29">
        <v>71.605195399999999</v>
      </c>
      <c r="L118" s="29" t="s">
        <v>1053</v>
      </c>
      <c r="M118" s="29">
        <v>1</v>
      </c>
      <c r="N118" s="166" t="s">
        <v>1190</v>
      </c>
      <c r="O118" s="166" t="s">
        <v>1191</v>
      </c>
      <c r="P118" s="166" t="s">
        <v>1057</v>
      </c>
    </row>
    <row r="119" spans="1:16" s="121" customFormat="1" ht="60" customHeight="1" x14ac:dyDescent="0.2">
      <c r="A119" s="67">
        <v>112</v>
      </c>
      <c r="B119" s="36" t="s">
        <v>14</v>
      </c>
      <c r="C119" s="36" t="s">
        <v>15</v>
      </c>
      <c r="D119" s="240" t="s">
        <v>988</v>
      </c>
      <c r="E119" s="240"/>
      <c r="F119" s="29" t="s">
        <v>1367</v>
      </c>
      <c r="G119" s="29" t="s">
        <v>1130</v>
      </c>
      <c r="H119" s="29" t="s">
        <v>1368</v>
      </c>
      <c r="I119" s="29" t="s">
        <v>1213</v>
      </c>
      <c r="J119" s="29">
        <v>33.819811999999999</v>
      </c>
      <c r="K119" s="29">
        <v>71.618472499999996</v>
      </c>
      <c r="L119" s="29" t="s">
        <v>1053</v>
      </c>
      <c r="M119" s="29">
        <v>1</v>
      </c>
      <c r="N119" s="166" t="s">
        <v>1190</v>
      </c>
      <c r="O119" s="166" t="s">
        <v>1191</v>
      </c>
      <c r="P119" s="166" t="s">
        <v>1057</v>
      </c>
    </row>
    <row r="120" spans="1:16" s="121" customFormat="1" ht="60" customHeight="1" x14ac:dyDescent="0.2">
      <c r="A120" s="67">
        <v>113</v>
      </c>
      <c r="B120" s="36" t="s">
        <v>14</v>
      </c>
      <c r="C120" s="36" t="s">
        <v>15</v>
      </c>
      <c r="D120" s="240" t="s">
        <v>988</v>
      </c>
      <c r="E120" s="240"/>
      <c r="F120" s="29" t="s">
        <v>1369</v>
      </c>
      <c r="G120" s="29" t="s">
        <v>958</v>
      </c>
      <c r="H120" s="29" t="s">
        <v>1238</v>
      </c>
      <c r="I120" s="29" t="s">
        <v>1209</v>
      </c>
      <c r="J120" s="29">
        <v>33.8325204</v>
      </c>
      <c r="K120" s="29">
        <v>71.615185400000001</v>
      </c>
      <c r="L120" s="29" t="s">
        <v>1053</v>
      </c>
      <c r="M120" s="29">
        <v>1</v>
      </c>
      <c r="N120" s="166" t="s">
        <v>1190</v>
      </c>
      <c r="O120" s="166" t="s">
        <v>1191</v>
      </c>
      <c r="P120" s="166" t="s">
        <v>1057</v>
      </c>
    </row>
    <row r="121" spans="1:16" s="121" customFormat="1" ht="60" customHeight="1" x14ac:dyDescent="0.2">
      <c r="A121" s="67">
        <v>114</v>
      </c>
      <c r="B121" s="36" t="s">
        <v>14</v>
      </c>
      <c r="C121" s="36" t="s">
        <v>15</v>
      </c>
      <c r="D121" s="240" t="s">
        <v>988</v>
      </c>
      <c r="E121" s="240"/>
      <c r="F121" s="29" t="s">
        <v>1370</v>
      </c>
      <c r="G121" s="29" t="s">
        <v>1371</v>
      </c>
      <c r="H121" s="29" t="s">
        <v>1372</v>
      </c>
      <c r="I121" s="29" t="s">
        <v>1201</v>
      </c>
      <c r="J121" s="29">
        <v>33.850473899999997</v>
      </c>
      <c r="K121" s="29">
        <v>71.825493100000003</v>
      </c>
      <c r="L121" s="29" t="s">
        <v>1053</v>
      </c>
      <c r="M121" s="29">
        <v>1</v>
      </c>
      <c r="N121" s="166" t="s">
        <v>1190</v>
      </c>
      <c r="O121" s="166" t="s">
        <v>1191</v>
      </c>
      <c r="P121" s="166" t="s">
        <v>1057</v>
      </c>
    </row>
    <row r="122" spans="1:16" s="121" customFormat="1" ht="60" customHeight="1" x14ac:dyDescent="0.2">
      <c r="A122" s="67">
        <v>115</v>
      </c>
      <c r="B122" s="36" t="s">
        <v>14</v>
      </c>
      <c r="C122" s="36" t="s">
        <v>15</v>
      </c>
      <c r="D122" s="240" t="s">
        <v>988</v>
      </c>
      <c r="E122" s="240"/>
      <c r="F122" s="29" t="s">
        <v>1373</v>
      </c>
      <c r="G122" s="29" t="s">
        <v>1374</v>
      </c>
      <c r="H122" s="29" t="s">
        <v>1375</v>
      </c>
      <c r="I122" s="29" t="s">
        <v>1213</v>
      </c>
      <c r="J122" s="29">
        <v>33.8241546</v>
      </c>
      <c r="K122" s="29">
        <v>71.462011000000004</v>
      </c>
      <c r="L122" s="29" t="s">
        <v>1053</v>
      </c>
      <c r="M122" s="29">
        <v>1</v>
      </c>
      <c r="N122" s="166" t="s">
        <v>1190</v>
      </c>
      <c r="O122" s="166" t="s">
        <v>1191</v>
      </c>
      <c r="P122" s="166" t="s">
        <v>1057</v>
      </c>
    </row>
    <row r="123" spans="1:16" s="121" customFormat="1" ht="60" customHeight="1" x14ac:dyDescent="0.2">
      <c r="A123" s="67">
        <v>116</v>
      </c>
      <c r="B123" s="36" t="s">
        <v>14</v>
      </c>
      <c r="C123" s="36" t="s">
        <v>15</v>
      </c>
      <c r="D123" s="240" t="s">
        <v>988</v>
      </c>
      <c r="E123" s="240"/>
      <c r="F123" s="29" t="s">
        <v>990</v>
      </c>
      <c r="G123" s="29" t="s">
        <v>991</v>
      </c>
      <c r="H123" s="29" t="s">
        <v>992</v>
      </c>
      <c r="I123" s="29" t="s">
        <v>1201</v>
      </c>
      <c r="J123" s="29">
        <v>33.835873200000002</v>
      </c>
      <c r="K123" s="29">
        <v>71.622643800000006</v>
      </c>
      <c r="L123" s="29" t="s">
        <v>1053</v>
      </c>
      <c r="M123" s="29">
        <v>1</v>
      </c>
      <c r="N123" s="166" t="s">
        <v>1190</v>
      </c>
      <c r="O123" s="166" t="s">
        <v>1191</v>
      </c>
      <c r="P123" s="166" t="s">
        <v>1057</v>
      </c>
    </row>
    <row r="124" spans="1:16" s="121" customFormat="1" ht="60" customHeight="1" x14ac:dyDescent="0.2">
      <c r="A124" s="36">
        <v>117</v>
      </c>
      <c r="B124" s="29" t="s">
        <v>14</v>
      </c>
      <c r="C124" s="29" t="s">
        <v>15</v>
      </c>
      <c r="D124" s="240" t="s">
        <v>988</v>
      </c>
      <c r="E124" s="36"/>
      <c r="F124" s="29" t="s">
        <v>1100</v>
      </c>
      <c r="G124" s="29" t="s">
        <v>1101</v>
      </c>
      <c r="H124" s="29" t="s">
        <v>1376</v>
      </c>
      <c r="I124" s="29" t="s">
        <v>1257</v>
      </c>
      <c r="J124" s="29">
        <v>33.838953099999998</v>
      </c>
      <c r="K124" s="29">
        <v>71.651544650000005</v>
      </c>
      <c r="L124" s="29" t="s">
        <v>1377</v>
      </c>
      <c r="M124" s="36">
        <v>1</v>
      </c>
      <c r="N124" s="29" t="s">
        <v>1378</v>
      </c>
      <c r="O124" s="29" t="s">
        <v>1379</v>
      </c>
      <c r="P124" s="29" t="s">
        <v>256</v>
      </c>
    </row>
    <row r="125" spans="1:16" s="121" customFormat="1" ht="60" customHeight="1" x14ac:dyDescent="0.2">
      <c r="A125" s="36">
        <v>118</v>
      </c>
      <c r="B125" s="29" t="s">
        <v>14</v>
      </c>
      <c r="C125" s="29" t="s">
        <v>15</v>
      </c>
      <c r="D125" s="240" t="s">
        <v>988</v>
      </c>
      <c r="E125" s="36"/>
      <c r="F125" s="29" t="s">
        <v>1110</v>
      </c>
      <c r="G125" s="29" t="s">
        <v>1111</v>
      </c>
      <c r="H125" s="29" t="s">
        <v>1289</v>
      </c>
      <c r="I125" s="29" t="s">
        <v>1380</v>
      </c>
      <c r="J125" s="29">
        <v>33.8266572</v>
      </c>
      <c r="K125" s="29">
        <v>71.517879500000006</v>
      </c>
      <c r="L125" s="29" t="s">
        <v>1377</v>
      </c>
      <c r="M125" s="36">
        <v>1</v>
      </c>
      <c r="N125" s="29" t="s">
        <v>1378</v>
      </c>
      <c r="O125" s="29" t="s">
        <v>1381</v>
      </c>
      <c r="P125" s="29" t="s">
        <v>256</v>
      </c>
    </row>
    <row r="126" spans="1:16" s="121" customFormat="1" ht="60" customHeight="1" x14ac:dyDescent="0.2">
      <c r="A126" s="36">
        <v>119</v>
      </c>
      <c r="B126" s="29" t="s">
        <v>14</v>
      </c>
      <c r="C126" s="29" t="s">
        <v>15</v>
      </c>
      <c r="D126" s="240" t="s">
        <v>988</v>
      </c>
      <c r="E126" s="36"/>
      <c r="F126" s="29" t="s">
        <v>1382</v>
      </c>
      <c r="G126" s="29" t="s">
        <v>1140</v>
      </c>
      <c r="H126" s="29" t="s">
        <v>1383</v>
      </c>
      <c r="I126" s="29" t="s">
        <v>1384</v>
      </c>
      <c r="J126" s="29">
        <v>33.832477099999998</v>
      </c>
      <c r="K126" s="29">
        <v>71.624024000000006</v>
      </c>
      <c r="L126" s="29" t="s">
        <v>1377</v>
      </c>
      <c r="M126" s="36">
        <v>1</v>
      </c>
      <c r="N126" s="29" t="s">
        <v>1378</v>
      </c>
      <c r="O126" s="29" t="s">
        <v>1385</v>
      </c>
      <c r="P126" s="29" t="s">
        <v>256</v>
      </c>
    </row>
    <row r="127" spans="1:16" s="121" customFormat="1" ht="60" customHeight="1" x14ac:dyDescent="0.2">
      <c r="A127" s="36">
        <v>120</v>
      </c>
      <c r="B127" s="29" t="s">
        <v>14</v>
      </c>
      <c r="C127" s="29" t="s">
        <v>15</v>
      </c>
      <c r="D127" s="240" t="s">
        <v>988</v>
      </c>
      <c r="E127" s="36"/>
      <c r="F127" s="29" t="s">
        <v>1330</v>
      </c>
      <c r="G127" s="29" t="s">
        <v>1114</v>
      </c>
      <c r="H127" s="29" t="s">
        <v>1331</v>
      </c>
      <c r="I127" s="29" t="s">
        <v>1384</v>
      </c>
      <c r="J127" s="29">
        <v>33.822060299999997</v>
      </c>
      <c r="K127" s="29">
        <v>71.615445399999999</v>
      </c>
      <c r="L127" s="29" t="s">
        <v>1377</v>
      </c>
      <c r="M127" s="36">
        <v>1</v>
      </c>
      <c r="N127" s="29" t="s">
        <v>1378</v>
      </c>
      <c r="O127" s="29" t="s">
        <v>1385</v>
      </c>
      <c r="P127" s="29" t="s">
        <v>256</v>
      </c>
    </row>
    <row r="128" spans="1:16" s="121" customFormat="1" ht="60" customHeight="1" x14ac:dyDescent="0.2">
      <c r="A128" s="36">
        <v>121</v>
      </c>
      <c r="B128" s="29" t="s">
        <v>14</v>
      </c>
      <c r="C128" s="29" t="s">
        <v>15</v>
      </c>
      <c r="D128" s="240" t="s">
        <v>988</v>
      </c>
      <c r="E128" s="36"/>
      <c r="F128" s="29" t="s">
        <v>1116</v>
      </c>
      <c r="G128" s="29" t="s">
        <v>1176</v>
      </c>
      <c r="H128" s="29" t="s">
        <v>1386</v>
      </c>
      <c r="I128" s="29" t="s">
        <v>993</v>
      </c>
      <c r="J128" s="29">
        <v>33.838948500000001</v>
      </c>
      <c r="K128" s="29">
        <v>71.615445399999999</v>
      </c>
      <c r="L128" s="29" t="s">
        <v>1377</v>
      </c>
      <c r="M128" s="36">
        <v>1</v>
      </c>
      <c r="N128" s="29" t="s">
        <v>1378</v>
      </c>
      <c r="O128" s="29" t="s">
        <v>1379</v>
      </c>
      <c r="P128" s="29" t="s">
        <v>256</v>
      </c>
    </row>
    <row r="129" spans="1:16" s="121" customFormat="1" ht="60" customHeight="1" x14ac:dyDescent="0.2">
      <c r="A129" s="36">
        <v>122</v>
      </c>
      <c r="B129" s="29" t="s">
        <v>14</v>
      </c>
      <c r="C129" s="29" t="s">
        <v>15</v>
      </c>
      <c r="D129" s="240" t="s">
        <v>988</v>
      </c>
      <c r="E129" s="36"/>
      <c r="F129" s="29" t="s">
        <v>1223</v>
      </c>
      <c r="G129" s="29" t="s">
        <v>1127</v>
      </c>
      <c r="H129" s="29" t="s">
        <v>1224</v>
      </c>
      <c r="I129" s="29" t="s">
        <v>1002</v>
      </c>
      <c r="J129" s="29">
        <v>33.827273300000002</v>
      </c>
      <c r="K129" s="29">
        <v>71.630678599999996</v>
      </c>
      <c r="L129" s="29" t="s">
        <v>1377</v>
      </c>
      <c r="M129" s="36">
        <v>1</v>
      </c>
      <c r="N129" s="166" t="s">
        <v>1387</v>
      </c>
      <c r="O129" s="29" t="s">
        <v>1385</v>
      </c>
      <c r="P129" s="29" t="s">
        <v>256</v>
      </c>
    </row>
    <row r="130" spans="1:16" s="121" customFormat="1" ht="60" customHeight="1" x14ac:dyDescent="0.2">
      <c r="A130" s="36">
        <v>123</v>
      </c>
      <c r="B130" s="29" t="s">
        <v>14</v>
      </c>
      <c r="C130" s="29" t="s">
        <v>15</v>
      </c>
      <c r="D130" s="240" t="s">
        <v>988</v>
      </c>
      <c r="E130" s="36"/>
      <c r="F130" s="29" t="s">
        <v>1081</v>
      </c>
      <c r="G130" s="29" t="s">
        <v>1082</v>
      </c>
      <c r="H130" s="29" t="s">
        <v>1083</v>
      </c>
      <c r="I130" s="29" t="s">
        <v>1084</v>
      </c>
      <c r="J130" s="29">
        <v>33.839134100000003</v>
      </c>
      <c r="K130" s="29">
        <v>71.609962800000005</v>
      </c>
      <c r="L130" s="29" t="s">
        <v>1377</v>
      </c>
      <c r="M130" s="36">
        <v>1</v>
      </c>
      <c r="N130" s="166" t="s">
        <v>1387</v>
      </c>
      <c r="O130" s="29" t="s">
        <v>1385</v>
      </c>
      <c r="P130" s="29" t="s">
        <v>256</v>
      </c>
    </row>
    <row r="131" spans="1:16" s="121" customFormat="1" ht="60" customHeight="1" x14ac:dyDescent="0.2">
      <c r="A131" s="36">
        <v>124</v>
      </c>
      <c r="B131" s="29" t="s">
        <v>14</v>
      </c>
      <c r="C131" s="29" t="s">
        <v>15</v>
      </c>
      <c r="D131" s="240" t="s">
        <v>988</v>
      </c>
      <c r="E131" s="36"/>
      <c r="F131" s="29" t="s">
        <v>1388</v>
      </c>
      <c r="G131" s="29" t="s">
        <v>1389</v>
      </c>
      <c r="H131" s="29" t="s">
        <v>1390</v>
      </c>
      <c r="I131" s="29" t="s">
        <v>1076</v>
      </c>
      <c r="J131" s="29">
        <v>33.410179999999997</v>
      </c>
      <c r="K131" s="29">
        <v>71.610961700000004</v>
      </c>
      <c r="L131" s="29" t="s">
        <v>1377</v>
      </c>
      <c r="M131" s="36">
        <v>1</v>
      </c>
      <c r="N131" s="166" t="s">
        <v>1387</v>
      </c>
      <c r="O131" s="29" t="s">
        <v>1385</v>
      </c>
      <c r="P131" s="29" t="s">
        <v>256</v>
      </c>
    </row>
    <row r="132" spans="1:16" s="121" customFormat="1" ht="60" customHeight="1" x14ac:dyDescent="0.2">
      <c r="A132" s="36">
        <v>125</v>
      </c>
      <c r="B132" s="29" t="s">
        <v>14</v>
      </c>
      <c r="C132" s="29" t="s">
        <v>15</v>
      </c>
      <c r="D132" s="240" t="s">
        <v>988</v>
      </c>
      <c r="E132" s="36"/>
      <c r="F132" s="29" t="s">
        <v>1391</v>
      </c>
      <c r="G132" s="29" t="s">
        <v>1352</v>
      </c>
      <c r="H132" s="29" t="s">
        <v>1353</v>
      </c>
      <c r="I132" s="29" t="s">
        <v>1392</v>
      </c>
      <c r="J132" s="29">
        <v>33.825132400000001</v>
      </c>
      <c r="K132" s="29">
        <v>71.606141940000001</v>
      </c>
      <c r="L132" s="29" t="s">
        <v>1377</v>
      </c>
      <c r="M132" s="36">
        <v>1</v>
      </c>
      <c r="N132" s="166" t="s">
        <v>1387</v>
      </c>
      <c r="O132" s="29" t="s">
        <v>1385</v>
      </c>
      <c r="P132" s="29" t="s">
        <v>256</v>
      </c>
    </row>
    <row r="133" spans="1:16" s="121" customFormat="1" ht="60" customHeight="1" x14ac:dyDescent="0.2">
      <c r="A133" s="36">
        <v>126</v>
      </c>
      <c r="B133" s="29" t="s">
        <v>14</v>
      </c>
      <c r="C133" s="29" t="s">
        <v>15</v>
      </c>
      <c r="D133" s="240" t="s">
        <v>988</v>
      </c>
      <c r="E133" s="36"/>
      <c r="F133" s="29" t="s">
        <v>1393</v>
      </c>
      <c r="G133" s="29" t="s">
        <v>1394</v>
      </c>
      <c r="H133" s="29" t="s">
        <v>1303</v>
      </c>
      <c r="I133" s="29" t="s">
        <v>1395</v>
      </c>
      <c r="J133" s="29">
        <v>33.834974699999997</v>
      </c>
      <c r="K133" s="29">
        <v>71.614075299999996</v>
      </c>
      <c r="L133" s="29" t="s">
        <v>1377</v>
      </c>
      <c r="M133" s="36">
        <v>1</v>
      </c>
      <c r="N133" s="166" t="s">
        <v>1387</v>
      </c>
      <c r="O133" s="29" t="s">
        <v>1385</v>
      </c>
      <c r="P133" s="29" t="s">
        <v>256</v>
      </c>
    </row>
    <row r="134" spans="1:16" s="121" customFormat="1" ht="60" customHeight="1" x14ac:dyDescent="0.2">
      <c r="A134" s="36">
        <v>127</v>
      </c>
      <c r="B134" s="29" t="s">
        <v>14</v>
      </c>
      <c r="C134" s="29" t="s">
        <v>15</v>
      </c>
      <c r="D134" s="240" t="s">
        <v>988</v>
      </c>
      <c r="E134" s="36"/>
      <c r="F134" s="29" t="s">
        <v>1396</v>
      </c>
      <c r="G134" s="29" t="s">
        <v>1397</v>
      </c>
      <c r="H134" s="29" t="s">
        <v>1398</v>
      </c>
      <c r="I134" s="29" t="s">
        <v>1399</v>
      </c>
      <c r="J134" s="29">
        <v>33.828606000000001</v>
      </c>
      <c r="K134" s="29">
        <v>71.62876</v>
      </c>
      <c r="L134" s="29" t="s">
        <v>1377</v>
      </c>
      <c r="M134" s="36">
        <v>1</v>
      </c>
      <c r="N134" s="166" t="s">
        <v>1387</v>
      </c>
      <c r="O134" s="29" t="s">
        <v>1385</v>
      </c>
      <c r="P134" s="29" t="s">
        <v>256</v>
      </c>
    </row>
    <row r="135" spans="1:16" s="121" customFormat="1" ht="60" customHeight="1" x14ac:dyDescent="0.2">
      <c r="A135" s="36">
        <v>128</v>
      </c>
      <c r="B135" s="29" t="s">
        <v>14</v>
      </c>
      <c r="C135" s="29" t="s">
        <v>15</v>
      </c>
      <c r="D135" s="240" t="s">
        <v>988</v>
      </c>
      <c r="E135" s="36"/>
      <c r="F135" s="29" t="s">
        <v>1400</v>
      </c>
      <c r="G135" s="29" t="s">
        <v>1349</v>
      </c>
      <c r="H135" s="29" t="s">
        <v>1350</v>
      </c>
      <c r="I135" s="29" t="s">
        <v>1392</v>
      </c>
      <c r="J135" s="29">
        <v>33.831380199999998</v>
      </c>
      <c r="K135" s="29">
        <v>71.606908500000003</v>
      </c>
      <c r="L135" s="29" t="s">
        <v>1377</v>
      </c>
      <c r="M135" s="36">
        <v>1</v>
      </c>
      <c r="N135" s="166" t="s">
        <v>1387</v>
      </c>
      <c r="O135" s="29" t="s">
        <v>1385</v>
      </c>
      <c r="P135" s="29" t="s">
        <v>256</v>
      </c>
    </row>
    <row r="136" spans="1:16" s="121" customFormat="1" ht="60" customHeight="1" x14ac:dyDescent="0.2">
      <c r="A136" s="36">
        <v>129</v>
      </c>
      <c r="B136" s="29" t="s">
        <v>14</v>
      </c>
      <c r="C136" s="29" t="s">
        <v>15</v>
      </c>
      <c r="D136" s="240" t="s">
        <v>988</v>
      </c>
      <c r="E136" s="36"/>
      <c r="F136" s="29" t="s">
        <v>1004</v>
      </c>
      <c r="G136" s="29" t="s">
        <v>1248</v>
      </c>
      <c r="H136" s="29" t="s">
        <v>1401</v>
      </c>
      <c r="I136" s="29" t="s">
        <v>1076</v>
      </c>
      <c r="J136" s="29">
        <v>33.825236699999998</v>
      </c>
      <c r="K136" s="29">
        <v>71.625321600000007</v>
      </c>
      <c r="L136" s="29" t="s">
        <v>1377</v>
      </c>
      <c r="M136" s="36">
        <v>1</v>
      </c>
      <c r="N136" s="166" t="s">
        <v>1387</v>
      </c>
      <c r="O136" s="29" t="s">
        <v>1385</v>
      </c>
      <c r="P136" s="29" t="s">
        <v>256</v>
      </c>
    </row>
    <row r="137" spans="1:16" s="121" customFormat="1" ht="60" customHeight="1" x14ac:dyDescent="0.2">
      <c r="A137" s="36">
        <v>130</v>
      </c>
      <c r="B137" s="29" t="s">
        <v>14</v>
      </c>
      <c r="C137" s="29" t="s">
        <v>15</v>
      </c>
      <c r="D137" s="240" t="s">
        <v>988</v>
      </c>
      <c r="E137" s="36"/>
      <c r="F137" s="29" t="s">
        <v>1402</v>
      </c>
      <c r="G137" s="29" t="s">
        <v>1403</v>
      </c>
      <c r="H137" s="29" t="s">
        <v>1404</v>
      </c>
      <c r="I137" s="29" t="s">
        <v>1405</v>
      </c>
      <c r="J137" s="29">
        <v>33.808540999999998</v>
      </c>
      <c r="K137" s="29">
        <v>71.629944600000002</v>
      </c>
      <c r="L137" s="29" t="s">
        <v>1377</v>
      </c>
      <c r="M137" s="36">
        <v>1</v>
      </c>
      <c r="N137" s="166" t="s">
        <v>1387</v>
      </c>
      <c r="O137" s="29" t="s">
        <v>1385</v>
      </c>
      <c r="P137" s="29" t="s">
        <v>256</v>
      </c>
    </row>
    <row r="138" spans="1:16" s="121" customFormat="1" ht="60" customHeight="1" x14ac:dyDescent="0.2">
      <c r="A138" s="36">
        <v>131</v>
      </c>
      <c r="B138" s="29" t="s">
        <v>14</v>
      </c>
      <c r="C138" s="29" t="s">
        <v>15</v>
      </c>
      <c r="D138" s="240" t="s">
        <v>988</v>
      </c>
      <c r="E138" s="36"/>
      <c r="F138" s="29" t="s">
        <v>1073</v>
      </c>
      <c r="G138" s="29" t="s">
        <v>1074</v>
      </c>
      <c r="H138" s="29" t="s">
        <v>1075</v>
      </c>
      <c r="I138" s="29" t="s">
        <v>1076</v>
      </c>
      <c r="J138" s="29">
        <v>33.881511400000001</v>
      </c>
      <c r="K138" s="29">
        <v>71.609297999999995</v>
      </c>
      <c r="L138" s="29" t="s">
        <v>1377</v>
      </c>
      <c r="M138" s="36">
        <v>1</v>
      </c>
      <c r="N138" s="166" t="s">
        <v>1387</v>
      </c>
      <c r="O138" s="29" t="s">
        <v>1385</v>
      </c>
      <c r="P138" s="29" t="s">
        <v>256</v>
      </c>
    </row>
    <row r="139" spans="1:16" s="121" customFormat="1" ht="60" customHeight="1" x14ac:dyDescent="0.2">
      <c r="A139" s="36">
        <v>132</v>
      </c>
      <c r="B139" s="29" t="s">
        <v>14</v>
      </c>
      <c r="C139" s="29" t="s">
        <v>15</v>
      </c>
      <c r="D139" s="240" t="s">
        <v>988</v>
      </c>
      <c r="E139" s="36"/>
      <c r="F139" s="29" t="s">
        <v>1406</v>
      </c>
      <c r="G139" s="29" t="s">
        <v>1407</v>
      </c>
      <c r="H139" s="29" t="s">
        <v>1408</v>
      </c>
      <c r="I139" s="29" t="s">
        <v>1409</v>
      </c>
      <c r="J139" s="29">
        <v>33.837142999999998</v>
      </c>
      <c r="K139" s="29">
        <v>71.647061600000001</v>
      </c>
      <c r="L139" s="29" t="s">
        <v>1377</v>
      </c>
      <c r="M139" s="36">
        <v>1</v>
      </c>
      <c r="N139" s="166" t="s">
        <v>1387</v>
      </c>
      <c r="O139" s="29" t="s">
        <v>1385</v>
      </c>
      <c r="P139" s="29" t="s">
        <v>256</v>
      </c>
    </row>
    <row r="140" spans="1:16" s="121" customFormat="1" ht="60" customHeight="1" x14ac:dyDescent="0.2">
      <c r="A140" s="36">
        <v>133</v>
      </c>
      <c r="B140" s="29" t="s">
        <v>14</v>
      </c>
      <c r="C140" s="29" t="s">
        <v>15</v>
      </c>
      <c r="D140" s="240" t="s">
        <v>988</v>
      </c>
      <c r="E140" s="36"/>
      <c r="F140" s="29" t="s">
        <v>1410</v>
      </c>
      <c r="G140" s="29" t="s">
        <v>1411</v>
      </c>
      <c r="H140" s="29" t="s">
        <v>1412</v>
      </c>
      <c r="I140" s="29" t="s">
        <v>1405</v>
      </c>
      <c r="J140" s="29">
        <v>33.821520100000001</v>
      </c>
      <c r="K140" s="29">
        <v>71.6255484</v>
      </c>
      <c r="L140" s="29" t="s">
        <v>1377</v>
      </c>
      <c r="M140" s="36">
        <v>1</v>
      </c>
      <c r="N140" s="166" t="s">
        <v>1387</v>
      </c>
      <c r="O140" s="29" t="s">
        <v>1385</v>
      </c>
      <c r="P140" s="29" t="s">
        <v>256</v>
      </c>
    </row>
    <row r="141" spans="1:16" s="121" customFormat="1" ht="60" customHeight="1" x14ac:dyDescent="0.2">
      <c r="A141" s="36">
        <v>134</v>
      </c>
      <c r="B141" s="29" t="s">
        <v>14</v>
      </c>
      <c r="C141" s="29" t="s">
        <v>15</v>
      </c>
      <c r="D141" s="240" t="s">
        <v>988</v>
      </c>
      <c r="E141" s="36"/>
      <c r="F141" s="29" t="s">
        <v>1413</v>
      </c>
      <c r="G141" s="29" t="s">
        <v>958</v>
      </c>
      <c r="H141" s="29" t="s">
        <v>1238</v>
      </c>
      <c r="I141" s="29" t="s">
        <v>1414</v>
      </c>
      <c r="J141" s="29">
        <v>33.8325204</v>
      </c>
      <c r="K141" s="29">
        <v>71.615185400000001</v>
      </c>
      <c r="L141" s="29" t="s">
        <v>1377</v>
      </c>
      <c r="M141" s="36">
        <v>1</v>
      </c>
      <c r="N141" s="166" t="s">
        <v>1387</v>
      </c>
      <c r="O141" s="29" t="s">
        <v>1385</v>
      </c>
      <c r="P141" s="29" t="s">
        <v>256</v>
      </c>
    </row>
    <row r="142" spans="1:16" s="121" customFormat="1" ht="60" customHeight="1" x14ac:dyDescent="0.2">
      <c r="A142" s="36">
        <v>135</v>
      </c>
      <c r="B142" s="29" t="s">
        <v>14</v>
      </c>
      <c r="C142" s="29" t="s">
        <v>15</v>
      </c>
      <c r="D142" s="240" t="s">
        <v>988</v>
      </c>
      <c r="E142" s="36"/>
      <c r="F142" s="29" t="s">
        <v>1415</v>
      </c>
      <c r="G142" s="29" t="s">
        <v>1416</v>
      </c>
      <c r="H142" s="29" t="s">
        <v>1417</v>
      </c>
      <c r="I142" s="29" t="s">
        <v>1002</v>
      </c>
      <c r="J142" s="29">
        <v>33.847745000000003</v>
      </c>
      <c r="K142" s="29">
        <v>71.663463300000004</v>
      </c>
      <c r="L142" s="29" t="s">
        <v>1377</v>
      </c>
      <c r="M142" s="36">
        <v>1</v>
      </c>
      <c r="N142" s="166" t="s">
        <v>1387</v>
      </c>
      <c r="O142" s="29" t="s">
        <v>1385</v>
      </c>
      <c r="P142" s="29" t="s">
        <v>256</v>
      </c>
    </row>
    <row r="143" spans="1:16" s="121" customFormat="1" ht="60" customHeight="1" x14ac:dyDescent="0.2">
      <c r="A143" s="36">
        <v>136</v>
      </c>
      <c r="B143" s="29" t="s">
        <v>14</v>
      </c>
      <c r="C143" s="29" t="s">
        <v>15</v>
      </c>
      <c r="D143" s="240" t="s">
        <v>988</v>
      </c>
      <c r="E143" s="36"/>
      <c r="F143" s="29" t="s">
        <v>1418</v>
      </c>
      <c r="G143" s="29" t="s">
        <v>1419</v>
      </c>
      <c r="H143" s="29" t="s">
        <v>1372</v>
      </c>
      <c r="I143" s="29" t="s">
        <v>1405</v>
      </c>
      <c r="J143" s="29">
        <v>33.850474900000002</v>
      </c>
      <c r="K143" s="29">
        <v>71.8254941</v>
      </c>
      <c r="L143" s="29" t="s">
        <v>1377</v>
      </c>
      <c r="M143" s="36">
        <v>1</v>
      </c>
      <c r="N143" s="166" t="s">
        <v>1387</v>
      </c>
      <c r="O143" s="29" t="s">
        <v>1385</v>
      </c>
      <c r="P143" s="29" t="s">
        <v>256</v>
      </c>
    </row>
  </sheetData>
  <mergeCells count="24">
    <mergeCell ref="E52:E53"/>
    <mergeCell ref="J52:K52"/>
    <mergeCell ref="L52:N52"/>
    <mergeCell ref="L4:L5"/>
    <mergeCell ref="M4:M5"/>
    <mergeCell ref="N4:N5"/>
    <mergeCell ref="I4:I5"/>
    <mergeCell ref="J4:K4"/>
    <mergeCell ref="A52:A53"/>
    <mergeCell ref="B52:B53"/>
    <mergeCell ref="C52:C53"/>
    <mergeCell ref="D52:D53"/>
    <mergeCell ref="F52:F53"/>
    <mergeCell ref="G52:G53"/>
    <mergeCell ref="H52:H53"/>
    <mergeCell ref="I52:I5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="50" zoomScaleNormal="50" workbookViewId="0">
      <selection activeCell="R6" sqref="R6"/>
    </sheetView>
  </sheetViews>
  <sheetFormatPr defaultRowHeight="15" x14ac:dyDescent="0.25"/>
  <cols>
    <col min="1" max="1" width="10.28515625" customWidth="1"/>
    <col min="2" max="2" width="15.28515625" customWidth="1"/>
    <col min="3" max="3" width="16.140625" customWidth="1"/>
    <col min="4" max="4" width="20" customWidth="1"/>
    <col min="5" max="5" width="20.140625" customWidth="1"/>
    <col min="6" max="6" width="18.7109375" customWidth="1"/>
    <col min="7" max="7" width="23.7109375" customWidth="1"/>
    <col min="8" max="8" width="17.42578125" customWidth="1"/>
    <col min="9" max="9" width="18.7109375" customWidth="1"/>
    <col min="10" max="10" width="17.140625" customWidth="1"/>
    <col min="11" max="11" width="16" customWidth="1"/>
    <col min="12" max="12" width="21.140625" customWidth="1"/>
    <col min="13" max="13" width="19.42578125" customWidth="1"/>
    <col min="14" max="14" width="17" customWidth="1"/>
    <col min="15" max="15" width="16.5703125" customWidth="1"/>
    <col min="16" max="16" width="31.42578125" customWidth="1"/>
  </cols>
  <sheetData>
    <row r="1" spans="1:16" s="2" customFormat="1" ht="75" customHeight="1" thickBot="1" x14ac:dyDescent="0.3">
      <c r="A1" s="267"/>
      <c r="B1" s="267"/>
      <c r="C1" s="268"/>
      <c r="D1" s="269" t="s">
        <v>1501</v>
      </c>
      <c r="E1" s="270"/>
      <c r="F1" s="270"/>
      <c r="G1" s="270"/>
      <c r="H1" s="271"/>
    </row>
    <row r="2" spans="1:16" s="248" customFormat="1" ht="60" customHeight="1" x14ac:dyDescent="0.25">
      <c r="A2" s="264" t="s">
        <v>616</v>
      </c>
      <c r="B2" s="264" t="s">
        <v>1040</v>
      </c>
      <c r="C2" s="264" t="s">
        <v>3</v>
      </c>
      <c r="D2" s="264" t="s">
        <v>146</v>
      </c>
      <c r="E2" s="264" t="s">
        <v>64</v>
      </c>
      <c r="F2" s="264" t="s">
        <v>1041</v>
      </c>
      <c r="G2" s="264" t="s">
        <v>5</v>
      </c>
      <c r="H2" s="264" t="s">
        <v>1422</v>
      </c>
      <c r="I2" s="264" t="s">
        <v>1423</v>
      </c>
      <c r="J2" s="264"/>
      <c r="K2" s="264"/>
      <c r="L2" s="264"/>
      <c r="M2" s="264"/>
      <c r="N2" s="272" t="s">
        <v>191</v>
      </c>
      <c r="O2" s="272" t="s">
        <v>587</v>
      </c>
      <c r="P2" s="272" t="s">
        <v>1429</v>
      </c>
    </row>
    <row r="3" spans="1:16" s="248" customFormat="1" ht="60" customHeight="1" x14ac:dyDescent="0.25">
      <c r="A3" s="264"/>
      <c r="B3" s="264"/>
      <c r="C3" s="264"/>
      <c r="D3" s="264"/>
      <c r="E3" s="264"/>
      <c r="F3" s="264"/>
      <c r="G3" s="264"/>
      <c r="H3" s="264"/>
      <c r="I3" s="265" t="s">
        <v>1424</v>
      </c>
      <c r="J3" s="265" t="s">
        <v>1425</v>
      </c>
      <c r="K3" s="265" t="s">
        <v>1426</v>
      </c>
      <c r="L3" s="266" t="s">
        <v>1427</v>
      </c>
      <c r="M3" s="265" t="s">
        <v>1428</v>
      </c>
      <c r="N3" s="273"/>
      <c r="O3" s="273"/>
      <c r="P3" s="273"/>
    </row>
    <row r="4" spans="1:16" ht="60" customHeight="1" x14ac:dyDescent="0.25">
      <c r="A4" s="29">
        <v>1</v>
      </c>
      <c r="B4" s="30" t="s">
        <v>39</v>
      </c>
      <c r="C4" s="30" t="s">
        <v>106</v>
      </c>
      <c r="D4" s="30" t="s">
        <v>107</v>
      </c>
      <c r="E4" s="30" t="s">
        <v>1430</v>
      </c>
      <c r="F4" s="30" t="s">
        <v>1431</v>
      </c>
      <c r="G4" s="30" t="s">
        <v>1432</v>
      </c>
      <c r="H4" s="30">
        <v>3469475772</v>
      </c>
      <c r="I4" s="30">
        <v>850</v>
      </c>
      <c r="J4" s="30"/>
      <c r="K4" s="30">
        <v>135</v>
      </c>
      <c r="L4" s="30" t="s">
        <v>1433</v>
      </c>
      <c r="M4" s="39">
        <v>6.8</v>
      </c>
      <c r="N4" s="36"/>
      <c r="O4" s="36" t="s">
        <v>67</v>
      </c>
      <c r="P4" s="165" t="s">
        <v>1500</v>
      </c>
    </row>
    <row r="5" spans="1:16" ht="60" customHeight="1" x14ac:dyDescent="0.25">
      <c r="A5" s="29">
        <v>2</v>
      </c>
      <c r="B5" s="30" t="s">
        <v>39</v>
      </c>
      <c r="C5" s="30" t="s">
        <v>106</v>
      </c>
      <c r="D5" s="30" t="s">
        <v>107</v>
      </c>
      <c r="E5" s="30" t="s">
        <v>1430</v>
      </c>
      <c r="F5" s="30" t="s">
        <v>1434</v>
      </c>
      <c r="G5" s="30" t="s">
        <v>1435</v>
      </c>
      <c r="H5" s="30">
        <v>3469465039</v>
      </c>
      <c r="I5" s="30">
        <v>100</v>
      </c>
      <c r="J5" s="30" t="s">
        <v>1433</v>
      </c>
      <c r="K5" s="30" t="s">
        <v>1433</v>
      </c>
      <c r="L5" s="30">
        <v>50</v>
      </c>
      <c r="M5" s="39">
        <v>1</v>
      </c>
      <c r="N5" s="36"/>
      <c r="O5" s="36" t="s">
        <v>67</v>
      </c>
      <c r="P5" s="165"/>
    </row>
    <row r="6" spans="1:16" ht="60" customHeight="1" x14ac:dyDescent="0.25">
      <c r="A6" s="29">
        <v>3</v>
      </c>
      <c r="B6" s="30" t="s">
        <v>39</v>
      </c>
      <c r="C6" s="30" t="s">
        <v>106</v>
      </c>
      <c r="D6" s="30" t="s">
        <v>107</v>
      </c>
      <c r="E6" s="30" t="s">
        <v>1436</v>
      </c>
      <c r="F6" s="30" t="s">
        <v>1437</v>
      </c>
      <c r="G6" s="30" t="s">
        <v>1438</v>
      </c>
      <c r="H6" s="30">
        <v>3469469424</v>
      </c>
      <c r="I6" s="30">
        <v>800</v>
      </c>
      <c r="J6" s="30" t="s">
        <v>1433</v>
      </c>
      <c r="K6" s="30"/>
      <c r="L6" s="30" t="s">
        <v>1433</v>
      </c>
      <c r="M6" s="39">
        <v>5.33</v>
      </c>
      <c r="N6" s="36"/>
      <c r="O6" s="36" t="s">
        <v>67</v>
      </c>
      <c r="P6" s="165"/>
    </row>
    <row r="7" spans="1:16" ht="60" customHeight="1" x14ac:dyDescent="0.25">
      <c r="A7" s="29">
        <v>4</v>
      </c>
      <c r="B7" s="30" t="s">
        <v>39</v>
      </c>
      <c r="C7" s="30" t="s">
        <v>106</v>
      </c>
      <c r="D7" s="30" t="s">
        <v>107</v>
      </c>
      <c r="E7" s="30" t="s">
        <v>1439</v>
      </c>
      <c r="F7" s="30" t="s">
        <v>1440</v>
      </c>
      <c r="G7" s="30" t="s">
        <v>1441</v>
      </c>
      <c r="H7" s="30">
        <v>3139436392</v>
      </c>
      <c r="I7" s="30">
        <v>280</v>
      </c>
      <c r="J7" s="30" t="s">
        <v>1433</v>
      </c>
      <c r="K7" s="30" t="s">
        <v>1433</v>
      </c>
      <c r="L7" s="30" t="s">
        <v>1433</v>
      </c>
      <c r="M7" s="39">
        <v>1.86</v>
      </c>
      <c r="N7" s="36"/>
      <c r="O7" s="36" t="s">
        <v>67</v>
      </c>
      <c r="P7" s="165"/>
    </row>
    <row r="8" spans="1:16" ht="60" customHeight="1" x14ac:dyDescent="0.25">
      <c r="A8" s="29">
        <v>5</v>
      </c>
      <c r="B8" s="30" t="s">
        <v>39</v>
      </c>
      <c r="C8" s="30" t="s">
        <v>106</v>
      </c>
      <c r="D8" s="30" t="s">
        <v>107</v>
      </c>
      <c r="E8" s="30" t="s">
        <v>107</v>
      </c>
      <c r="F8" s="30" t="s">
        <v>1442</v>
      </c>
      <c r="G8" s="30" t="s">
        <v>1443</v>
      </c>
      <c r="H8" s="30">
        <v>3469111483</v>
      </c>
      <c r="I8" s="30">
        <v>150</v>
      </c>
      <c r="J8" s="30" t="s">
        <v>1433</v>
      </c>
      <c r="K8" s="30" t="s">
        <v>1433</v>
      </c>
      <c r="L8" s="30" t="s">
        <v>1433</v>
      </c>
      <c r="M8" s="39">
        <v>1</v>
      </c>
      <c r="N8" s="36"/>
      <c r="O8" s="36" t="s">
        <v>67</v>
      </c>
      <c r="P8" s="165"/>
    </row>
    <row r="9" spans="1:16" ht="60" customHeight="1" x14ac:dyDescent="0.25">
      <c r="A9" s="29">
        <v>6</v>
      </c>
      <c r="B9" s="30" t="s">
        <v>39</v>
      </c>
      <c r="C9" s="30" t="s">
        <v>106</v>
      </c>
      <c r="D9" s="30" t="s">
        <v>107</v>
      </c>
      <c r="E9" s="30" t="s">
        <v>1444</v>
      </c>
      <c r="F9" s="30" t="s">
        <v>1445</v>
      </c>
      <c r="G9" s="30" t="s">
        <v>1446</v>
      </c>
      <c r="H9" s="30">
        <v>3343668067</v>
      </c>
      <c r="I9" s="30" t="s">
        <v>1433</v>
      </c>
      <c r="J9" s="30" t="s">
        <v>1433</v>
      </c>
      <c r="K9" s="30">
        <v>160</v>
      </c>
      <c r="L9" s="30" t="s">
        <v>1433</v>
      </c>
      <c r="M9" s="39">
        <v>1.46</v>
      </c>
      <c r="N9" s="36"/>
      <c r="O9" s="36" t="s">
        <v>67</v>
      </c>
      <c r="P9" s="165"/>
    </row>
    <row r="10" spans="1:16" ht="60" customHeight="1" x14ac:dyDescent="0.25">
      <c r="A10" s="29">
        <v>7</v>
      </c>
      <c r="B10" s="30" t="s">
        <v>39</v>
      </c>
      <c r="C10" s="30" t="s">
        <v>106</v>
      </c>
      <c r="D10" s="30" t="s">
        <v>107</v>
      </c>
      <c r="E10" s="30" t="s">
        <v>1430</v>
      </c>
      <c r="F10" s="30" t="s">
        <v>135</v>
      </c>
      <c r="G10" s="30" t="s">
        <v>1447</v>
      </c>
      <c r="H10" s="30">
        <v>3479696095</v>
      </c>
      <c r="I10" s="30" t="s">
        <v>1433</v>
      </c>
      <c r="J10" s="30" t="s">
        <v>1433</v>
      </c>
      <c r="K10" s="30">
        <v>310</v>
      </c>
      <c r="L10" s="30" t="s">
        <v>1433</v>
      </c>
      <c r="M10" s="39">
        <v>2.84</v>
      </c>
      <c r="N10" s="36"/>
      <c r="O10" s="36" t="s">
        <v>67</v>
      </c>
      <c r="P10" s="165"/>
    </row>
    <row r="11" spans="1:16" ht="60" customHeight="1" x14ac:dyDescent="0.25">
      <c r="A11" s="29">
        <v>8</v>
      </c>
      <c r="B11" s="30" t="s">
        <v>39</v>
      </c>
      <c r="C11" s="30" t="s">
        <v>106</v>
      </c>
      <c r="D11" s="30" t="s">
        <v>107</v>
      </c>
      <c r="E11" s="30" t="s">
        <v>1430</v>
      </c>
      <c r="F11" s="30" t="s">
        <v>1448</v>
      </c>
      <c r="G11" s="30" t="s">
        <v>1449</v>
      </c>
      <c r="H11" s="30">
        <v>3035377476</v>
      </c>
      <c r="I11" s="30">
        <v>160</v>
      </c>
      <c r="J11" s="30" t="s">
        <v>1433</v>
      </c>
      <c r="K11" s="30">
        <v>75</v>
      </c>
      <c r="L11" s="30" t="s">
        <v>1433</v>
      </c>
      <c r="M11" s="39">
        <v>1.68</v>
      </c>
      <c r="N11" s="36"/>
      <c r="O11" s="36" t="s">
        <v>67</v>
      </c>
      <c r="P11" s="165"/>
    </row>
    <row r="12" spans="1:16" ht="60" customHeight="1" x14ac:dyDescent="0.25">
      <c r="A12" s="29">
        <v>9</v>
      </c>
      <c r="B12" s="30" t="s">
        <v>39</v>
      </c>
      <c r="C12" s="30" t="s">
        <v>106</v>
      </c>
      <c r="D12" s="30" t="s">
        <v>107</v>
      </c>
      <c r="E12" s="30" t="s">
        <v>1436</v>
      </c>
      <c r="F12" s="30" t="s">
        <v>1450</v>
      </c>
      <c r="G12" s="30" t="s">
        <v>1451</v>
      </c>
      <c r="H12" s="30">
        <v>3415677025</v>
      </c>
      <c r="I12" s="30">
        <v>230</v>
      </c>
      <c r="J12" s="30" t="s">
        <v>1433</v>
      </c>
      <c r="K12" s="30" t="s">
        <v>1433</v>
      </c>
      <c r="L12" s="30">
        <v>55</v>
      </c>
      <c r="M12" s="39">
        <v>1.89</v>
      </c>
      <c r="N12" s="36"/>
      <c r="O12" s="36" t="s">
        <v>67</v>
      </c>
      <c r="P12" s="165"/>
    </row>
    <row r="13" spans="1:16" ht="60" customHeight="1" x14ac:dyDescent="0.25">
      <c r="A13" s="29">
        <v>10</v>
      </c>
      <c r="B13" s="30" t="s">
        <v>39</v>
      </c>
      <c r="C13" s="30" t="s">
        <v>106</v>
      </c>
      <c r="D13" s="30" t="s">
        <v>107</v>
      </c>
      <c r="E13" s="30" t="s">
        <v>1452</v>
      </c>
      <c r="F13" s="30" t="s">
        <v>1453</v>
      </c>
      <c r="G13" s="30" t="s">
        <v>1454</v>
      </c>
      <c r="H13" s="30">
        <v>3369459210</v>
      </c>
      <c r="I13" s="30" t="s">
        <v>1433</v>
      </c>
      <c r="J13" s="30" t="s">
        <v>1433</v>
      </c>
      <c r="K13" s="30">
        <v>90</v>
      </c>
      <c r="L13" s="30" t="s">
        <v>1433</v>
      </c>
      <c r="M13" s="39">
        <v>0.82</v>
      </c>
      <c r="N13" s="36"/>
      <c r="O13" s="36" t="s">
        <v>67</v>
      </c>
      <c r="P13" s="165"/>
    </row>
    <row r="14" spans="1:16" ht="60" customHeight="1" x14ac:dyDescent="0.25">
      <c r="A14" s="29">
        <v>11</v>
      </c>
      <c r="B14" s="30" t="s">
        <v>39</v>
      </c>
      <c r="C14" s="30" t="s">
        <v>106</v>
      </c>
      <c r="D14" s="30" t="s">
        <v>107</v>
      </c>
      <c r="E14" s="30" t="s">
        <v>107</v>
      </c>
      <c r="F14" s="30" t="s">
        <v>1455</v>
      </c>
      <c r="G14" s="30" t="s">
        <v>1456</v>
      </c>
      <c r="H14" s="30">
        <v>3435430092</v>
      </c>
      <c r="I14" s="30">
        <v>110</v>
      </c>
      <c r="J14" s="30" t="s">
        <v>1433</v>
      </c>
      <c r="K14" s="30" t="s">
        <v>1433</v>
      </c>
      <c r="L14" s="30" t="s">
        <v>1433</v>
      </c>
      <c r="M14" s="39">
        <v>0.73</v>
      </c>
      <c r="N14" s="36"/>
      <c r="O14" s="36" t="s">
        <v>67</v>
      </c>
      <c r="P14" s="165"/>
    </row>
    <row r="15" spans="1:16" ht="60" customHeight="1" x14ac:dyDescent="0.25">
      <c r="A15" s="29">
        <v>12</v>
      </c>
      <c r="B15" s="30" t="s">
        <v>39</v>
      </c>
      <c r="C15" s="30" t="s">
        <v>106</v>
      </c>
      <c r="D15" s="30" t="s">
        <v>107</v>
      </c>
      <c r="E15" s="30" t="s">
        <v>1430</v>
      </c>
      <c r="F15" s="30" t="s">
        <v>1457</v>
      </c>
      <c r="G15" s="30" t="s">
        <v>1458</v>
      </c>
      <c r="H15" s="30">
        <v>3459438844</v>
      </c>
      <c r="I15" s="30">
        <v>320</v>
      </c>
      <c r="J15" s="30">
        <v>200</v>
      </c>
      <c r="K15" s="30" t="s">
        <v>1433</v>
      </c>
      <c r="L15" s="30" t="s">
        <v>1433</v>
      </c>
      <c r="M15" s="39">
        <v>3.46</v>
      </c>
      <c r="N15" s="36"/>
      <c r="O15" s="36" t="s">
        <v>67</v>
      </c>
      <c r="P15" s="165"/>
    </row>
    <row r="16" spans="1:16" ht="60" customHeight="1" x14ac:dyDescent="0.25">
      <c r="A16" s="29">
        <v>13</v>
      </c>
      <c r="B16" s="30" t="s">
        <v>39</v>
      </c>
      <c r="C16" s="30" t="s">
        <v>106</v>
      </c>
      <c r="D16" s="30" t="s">
        <v>107</v>
      </c>
      <c r="E16" s="30" t="s">
        <v>125</v>
      </c>
      <c r="F16" s="30" t="s">
        <v>1459</v>
      </c>
      <c r="G16" s="30" t="s">
        <v>1460</v>
      </c>
      <c r="H16" s="30">
        <v>3499055842</v>
      </c>
      <c r="I16" s="30">
        <v>270</v>
      </c>
      <c r="J16" s="30" t="s">
        <v>1433</v>
      </c>
      <c r="K16" s="30" t="s">
        <v>1433</v>
      </c>
      <c r="L16" s="30" t="s">
        <v>1433</v>
      </c>
      <c r="M16" s="39">
        <v>1.8</v>
      </c>
      <c r="N16" s="36"/>
      <c r="O16" s="36" t="s">
        <v>67</v>
      </c>
      <c r="P16" s="165"/>
    </row>
    <row r="17" spans="1:16" ht="60" customHeight="1" x14ac:dyDescent="0.25">
      <c r="A17" s="29">
        <v>14</v>
      </c>
      <c r="B17" s="30" t="s">
        <v>39</v>
      </c>
      <c r="C17" s="30" t="s">
        <v>106</v>
      </c>
      <c r="D17" s="30" t="s">
        <v>107</v>
      </c>
      <c r="E17" s="30" t="s">
        <v>125</v>
      </c>
      <c r="F17" s="30" t="s">
        <v>1461</v>
      </c>
      <c r="G17" s="30" t="s">
        <v>1462</v>
      </c>
      <c r="H17" s="30">
        <v>3499055842</v>
      </c>
      <c r="I17" s="30">
        <v>200</v>
      </c>
      <c r="J17" s="30" t="s">
        <v>1433</v>
      </c>
      <c r="K17" s="30" t="s">
        <v>1433</v>
      </c>
      <c r="L17" s="30" t="s">
        <v>1433</v>
      </c>
      <c r="M17" s="39">
        <v>1.33</v>
      </c>
      <c r="N17" s="36"/>
      <c r="O17" s="36" t="s">
        <v>67</v>
      </c>
      <c r="P17" s="165"/>
    </row>
    <row r="18" spans="1:16" ht="60" customHeight="1" x14ac:dyDescent="0.25">
      <c r="A18" s="29">
        <v>15</v>
      </c>
      <c r="B18" s="30" t="s">
        <v>39</v>
      </c>
      <c r="C18" s="30" t="s">
        <v>106</v>
      </c>
      <c r="D18" s="30" t="s">
        <v>107</v>
      </c>
      <c r="E18" s="30" t="s">
        <v>107</v>
      </c>
      <c r="F18" s="30" t="s">
        <v>1463</v>
      </c>
      <c r="G18" s="30" t="s">
        <v>1464</v>
      </c>
      <c r="H18" s="30">
        <v>3449905500</v>
      </c>
      <c r="I18" s="30">
        <v>170</v>
      </c>
      <c r="J18" s="30" t="s">
        <v>1433</v>
      </c>
      <c r="K18" s="30" t="s">
        <v>1433</v>
      </c>
      <c r="L18" s="30" t="s">
        <v>1433</v>
      </c>
      <c r="M18" s="39">
        <v>1.1299999999999999</v>
      </c>
      <c r="N18" s="36"/>
      <c r="O18" s="36" t="s">
        <v>67</v>
      </c>
      <c r="P18" s="165"/>
    </row>
    <row r="19" spans="1:16" ht="60" customHeight="1" x14ac:dyDescent="0.25">
      <c r="A19" s="29">
        <v>16</v>
      </c>
      <c r="B19" s="30" t="s">
        <v>39</v>
      </c>
      <c r="C19" s="30" t="s">
        <v>106</v>
      </c>
      <c r="D19" s="30" t="s">
        <v>107</v>
      </c>
      <c r="E19" s="30" t="s">
        <v>1430</v>
      </c>
      <c r="F19" s="30" t="s">
        <v>1465</v>
      </c>
      <c r="G19" s="30" t="s">
        <v>1466</v>
      </c>
      <c r="H19" s="30">
        <v>3449048113</v>
      </c>
      <c r="I19" s="30">
        <v>140</v>
      </c>
      <c r="J19" s="30" t="s">
        <v>1433</v>
      </c>
      <c r="K19" s="30" t="s">
        <v>1433</v>
      </c>
      <c r="L19" s="30" t="s">
        <v>1433</v>
      </c>
      <c r="M19" s="39">
        <v>0.93</v>
      </c>
      <c r="N19" s="36"/>
      <c r="O19" s="36" t="s">
        <v>67</v>
      </c>
      <c r="P19" s="165"/>
    </row>
    <row r="20" spans="1:16" ht="60" customHeight="1" x14ac:dyDescent="0.25">
      <c r="A20" s="29">
        <v>17</v>
      </c>
      <c r="B20" s="30" t="s">
        <v>39</v>
      </c>
      <c r="C20" s="30" t="s">
        <v>106</v>
      </c>
      <c r="D20" s="30" t="s">
        <v>107</v>
      </c>
      <c r="E20" s="30" t="s">
        <v>1436</v>
      </c>
      <c r="F20" s="30" t="s">
        <v>1467</v>
      </c>
      <c r="G20" s="30" t="s">
        <v>1468</v>
      </c>
      <c r="H20" s="30">
        <v>3469409424</v>
      </c>
      <c r="I20" s="30">
        <v>370</v>
      </c>
      <c r="J20" s="30" t="s">
        <v>1433</v>
      </c>
      <c r="K20" s="30" t="s">
        <v>1433</v>
      </c>
      <c r="L20" s="30" t="s">
        <v>1433</v>
      </c>
      <c r="M20" s="39">
        <v>2.46</v>
      </c>
      <c r="N20" s="36"/>
      <c r="O20" s="36" t="s">
        <v>67</v>
      </c>
      <c r="P20" s="165"/>
    </row>
    <row r="21" spans="1:16" ht="60" customHeight="1" x14ac:dyDescent="0.25">
      <c r="A21" s="29">
        <v>18</v>
      </c>
      <c r="B21" s="30" t="s">
        <v>39</v>
      </c>
      <c r="C21" s="30" t="s">
        <v>106</v>
      </c>
      <c r="D21" s="30" t="s">
        <v>107</v>
      </c>
      <c r="E21" s="30" t="s">
        <v>1430</v>
      </c>
      <c r="F21" s="30" t="s">
        <v>1469</v>
      </c>
      <c r="G21" s="30" t="s">
        <v>1470</v>
      </c>
      <c r="H21" s="30">
        <v>3439584574</v>
      </c>
      <c r="I21" s="30">
        <v>320</v>
      </c>
      <c r="J21" s="30">
        <v>210</v>
      </c>
      <c r="K21" s="30">
        <v>100</v>
      </c>
      <c r="L21" s="30">
        <v>280</v>
      </c>
      <c r="M21" s="39">
        <v>6.3</v>
      </c>
      <c r="N21" s="36"/>
      <c r="O21" s="36" t="s">
        <v>67</v>
      </c>
      <c r="P21" s="165"/>
    </row>
    <row r="22" spans="1:16" ht="60" customHeight="1" x14ac:dyDescent="0.25">
      <c r="A22" s="29">
        <v>19</v>
      </c>
      <c r="B22" s="30" t="s">
        <v>39</v>
      </c>
      <c r="C22" s="30" t="s">
        <v>106</v>
      </c>
      <c r="D22" s="30" t="s">
        <v>107</v>
      </c>
      <c r="E22" s="30" t="s">
        <v>1430</v>
      </c>
      <c r="F22" s="30" t="s">
        <v>1471</v>
      </c>
      <c r="G22" s="30" t="s">
        <v>1472</v>
      </c>
      <c r="H22" s="30">
        <v>3467733502</v>
      </c>
      <c r="I22" s="30">
        <v>360</v>
      </c>
      <c r="J22" s="30" t="s">
        <v>1433</v>
      </c>
      <c r="K22" s="30">
        <v>130</v>
      </c>
      <c r="L22" s="30" t="s">
        <v>1433</v>
      </c>
      <c r="M22" s="39">
        <v>3.59</v>
      </c>
      <c r="N22" s="36"/>
      <c r="O22" s="36" t="s">
        <v>67</v>
      </c>
      <c r="P22" s="165"/>
    </row>
    <row r="23" spans="1:16" ht="60" customHeight="1" x14ac:dyDescent="0.25">
      <c r="A23" s="29">
        <v>20</v>
      </c>
      <c r="B23" s="30" t="s">
        <v>39</v>
      </c>
      <c r="C23" s="30" t="s">
        <v>106</v>
      </c>
      <c r="D23" s="30" t="s">
        <v>107</v>
      </c>
      <c r="E23" s="30" t="s">
        <v>1473</v>
      </c>
      <c r="F23" s="30" t="s">
        <v>1474</v>
      </c>
      <c r="G23" s="30" t="s">
        <v>1475</v>
      </c>
      <c r="H23" s="30">
        <v>3459526436</v>
      </c>
      <c r="I23" s="30" t="s">
        <v>1433</v>
      </c>
      <c r="J23" s="30" t="s">
        <v>1433</v>
      </c>
      <c r="K23" s="30">
        <v>100</v>
      </c>
      <c r="L23" s="30" t="s">
        <v>1433</v>
      </c>
      <c r="M23" s="39">
        <v>0.91</v>
      </c>
      <c r="N23" s="36"/>
      <c r="O23" s="36" t="s">
        <v>67</v>
      </c>
      <c r="P23" s="165"/>
    </row>
    <row r="24" spans="1:16" ht="60" customHeight="1" x14ac:dyDescent="0.25">
      <c r="A24" s="29">
        <v>21</v>
      </c>
      <c r="B24" s="30" t="s">
        <v>39</v>
      </c>
      <c r="C24" s="30" t="s">
        <v>106</v>
      </c>
      <c r="D24" s="30" t="s">
        <v>107</v>
      </c>
      <c r="E24" s="30" t="s">
        <v>1430</v>
      </c>
      <c r="F24" s="30" t="s">
        <v>1476</v>
      </c>
      <c r="G24" s="30" t="s">
        <v>1477</v>
      </c>
      <c r="H24" s="30">
        <v>3454541253</v>
      </c>
      <c r="I24" s="30">
        <v>125</v>
      </c>
      <c r="J24" s="30">
        <v>90</v>
      </c>
      <c r="K24" s="30" t="s">
        <v>1433</v>
      </c>
      <c r="L24" s="30">
        <v>50</v>
      </c>
      <c r="M24" s="39">
        <v>1.76</v>
      </c>
      <c r="N24" s="36"/>
      <c r="O24" s="36" t="s">
        <v>67</v>
      </c>
      <c r="P24" s="165"/>
    </row>
    <row r="25" spans="1:16" ht="60" customHeight="1" x14ac:dyDescent="0.25">
      <c r="A25" s="29">
        <v>22</v>
      </c>
      <c r="B25" s="30" t="s">
        <v>39</v>
      </c>
      <c r="C25" s="30" t="s">
        <v>106</v>
      </c>
      <c r="D25" s="30" t="s">
        <v>107</v>
      </c>
      <c r="E25" s="30" t="s">
        <v>1430</v>
      </c>
      <c r="F25" s="30" t="s">
        <v>1478</v>
      </c>
      <c r="G25" s="30" t="s">
        <v>1479</v>
      </c>
      <c r="H25" s="30">
        <v>3468557795</v>
      </c>
      <c r="I25" s="30" t="s">
        <v>1433</v>
      </c>
      <c r="J25" s="30" t="s">
        <v>1433</v>
      </c>
      <c r="K25" s="30" t="s">
        <v>1433</v>
      </c>
      <c r="L25" s="30">
        <v>200</v>
      </c>
      <c r="M25" s="39">
        <v>1.33</v>
      </c>
      <c r="N25" s="36"/>
      <c r="O25" s="36" t="s">
        <v>67</v>
      </c>
      <c r="P25" s="165"/>
    </row>
    <row r="26" spans="1:16" ht="60" customHeight="1" x14ac:dyDescent="0.25">
      <c r="A26" s="29">
        <v>23</v>
      </c>
      <c r="B26" s="30" t="s">
        <v>39</v>
      </c>
      <c r="C26" s="30" t="s">
        <v>106</v>
      </c>
      <c r="D26" s="30" t="s">
        <v>107</v>
      </c>
      <c r="E26" s="30" t="s">
        <v>1444</v>
      </c>
      <c r="F26" s="30" t="s">
        <v>1480</v>
      </c>
      <c r="G26" s="30" t="s">
        <v>1481</v>
      </c>
      <c r="H26" s="30">
        <v>3409378803</v>
      </c>
      <c r="I26" s="30">
        <v>100</v>
      </c>
      <c r="J26" s="30" t="s">
        <v>1433</v>
      </c>
      <c r="K26" s="30" t="s">
        <v>1433</v>
      </c>
      <c r="L26" s="30" t="s">
        <v>1433</v>
      </c>
      <c r="M26" s="39">
        <v>0.66</v>
      </c>
      <c r="N26" s="36"/>
      <c r="O26" s="36" t="s">
        <v>67</v>
      </c>
      <c r="P26" s="165"/>
    </row>
    <row r="27" spans="1:16" ht="60" customHeight="1" x14ac:dyDescent="0.25">
      <c r="A27" s="29">
        <v>24</v>
      </c>
      <c r="B27" s="30" t="s">
        <v>39</v>
      </c>
      <c r="C27" s="30" t="s">
        <v>106</v>
      </c>
      <c r="D27" s="30" t="s">
        <v>107</v>
      </c>
      <c r="E27" s="30" t="s">
        <v>1430</v>
      </c>
      <c r="F27" s="30" t="s">
        <v>1482</v>
      </c>
      <c r="G27" s="30" t="s">
        <v>1483</v>
      </c>
      <c r="H27" s="30">
        <v>3469463232</v>
      </c>
      <c r="I27" s="30">
        <v>110</v>
      </c>
      <c r="J27" s="30">
        <v>130</v>
      </c>
      <c r="K27" s="30">
        <v>230</v>
      </c>
      <c r="L27" s="30">
        <v>250</v>
      </c>
      <c r="M27" s="39">
        <v>5.36</v>
      </c>
      <c r="N27" s="36"/>
      <c r="O27" s="36" t="s">
        <v>67</v>
      </c>
      <c r="P27" s="165"/>
    </row>
    <row r="28" spans="1:16" ht="60" customHeight="1" x14ac:dyDescent="0.25">
      <c r="A28" s="29">
        <v>25</v>
      </c>
      <c r="B28" s="30" t="s">
        <v>39</v>
      </c>
      <c r="C28" s="30" t="s">
        <v>106</v>
      </c>
      <c r="D28" s="30" t="s">
        <v>107</v>
      </c>
      <c r="E28" s="30" t="s">
        <v>1484</v>
      </c>
      <c r="F28" s="30" t="s">
        <v>1485</v>
      </c>
      <c r="G28" s="30" t="s">
        <v>1486</v>
      </c>
      <c r="H28" s="30">
        <v>3479064714</v>
      </c>
      <c r="I28" s="30" t="s">
        <v>1433</v>
      </c>
      <c r="J28" s="30">
        <v>290</v>
      </c>
      <c r="K28" s="30" t="s">
        <v>1433</v>
      </c>
      <c r="L28" s="30" t="s">
        <v>1433</v>
      </c>
      <c r="M28" s="39">
        <v>1.93</v>
      </c>
      <c r="N28" s="36"/>
      <c r="O28" s="36" t="s">
        <v>67</v>
      </c>
      <c r="P28" s="165"/>
    </row>
    <row r="29" spans="1:16" ht="60" customHeight="1" x14ac:dyDescent="0.25">
      <c r="A29" s="29">
        <v>26</v>
      </c>
      <c r="B29" s="30" t="s">
        <v>39</v>
      </c>
      <c r="C29" s="30" t="s">
        <v>106</v>
      </c>
      <c r="D29" s="30" t="s">
        <v>107</v>
      </c>
      <c r="E29" s="30" t="s">
        <v>125</v>
      </c>
      <c r="F29" s="30" t="s">
        <v>1487</v>
      </c>
      <c r="G29" s="30" t="s">
        <v>1488</v>
      </c>
      <c r="H29" s="30">
        <v>3420957696</v>
      </c>
      <c r="I29" s="30">
        <v>230</v>
      </c>
      <c r="J29" s="30">
        <v>80</v>
      </c>
      <c r="K29" s="30" t="s">
        <v>1433</v>
      </c>
      <c r="L29" s="30" t="s">
        <v>1433</v>
      </c>
      <c r="M29" s="39">
        <v>2.06</v>
      </c>
      <c r="N29" s="36"/>
      <c r="O29" s="36" t="s">
        <v>67</v>
      </c>
      <c r="P29" s="165"/>
    </row>
    <row r="30" spans="1:16" ht="60" customHeight="1" x14ac:dyDescent="0.25">
      <c r="A30" s="29">
        <v>27</v>
      </c>
      <c r="B30" s="30" t="s">
        <v>39</v>
      </c>
      <c r="C30" s="30" t="s">
        <v>106</v>
      </c>
      <c r="D30" s="30" t="s">
        <v>107</v>
      </c>
      <c r="E30" s="30" t="s">
        <v>125</v>
      </c>
      <c r="F30" s="30" t="s">
        <v>1489</v>
      </c>
      <c r="G30" s="30" t="s">
        <v>1490</v>
      </c>
      <c r="H30" s="30">
        <v>3470984007</v>
      </c>
      <c r="I30" s="30" t="s">
        <v>1433</v>
      </c>
      <c r="J30" s="30">
        <v>150</v>
      </c>
      <c r="K30" s="30" t="s">
        <v>1433</v>
      </c>
      <c r="L30" s="30" t="s">
        <v>1433</v>
      </c>
      <c r="M30" s="39">
        <v>1</v>
      </c>
      <c r="N30" s="36"/>
      <c r="O30" s="36" t="s">
        <v>67</v>
      </c>
      <c r="P30" s="165"/>
    </row>
    <row r="31" spans="1:16" ht="60" customHeight="1" x14ac:dyDescent="0.25">
      <c r="A31" s="29">
        <v>28</v>
      </c>
      <c r="B31" s="30" t="s">
        <v>39</v>
      </c>
      <c r="C31" s="30" t="s">
        <v>106</v>
      </c>
      <c r="D31" s="30" t="s">
        <v>107</v>
      </c>
      <c r="E31" s="30" t="s">
        <v>137</v>
      </c>
      <c r="F31" s="30" t="s">
        <v>689</v>
      </c>
      <c r="G31" s="30" t="s">
        <v>1491</v>
      </c>
      <c r="H31" s="30">
        <v>3408282966</v>
      </c>
      <c r="I31" s="30" t="s">
        <v>1433</v>
      </c>
      <c r="J31" s="30">
        <v>330</v>
      </c>
      <c r="K31" s="30" t="s">
        <v>1433</v>
      </c>
      <c r="L31" s="30" t="s">
        <v>1433</v>
      </c>
      <c r="M31" s="39">
        <v>2.2000000000000002</v>
      </c>
      <c r="N31" s="36"/>
      <c r="O31" s="36" t="s">
        <v>67</v>
      </c>
      <c r="P31" s="165"/>
    </row>
    <row r="32" spans="1:16" ht="60" customHeight="1" x14ac:dyDescent="0.25">
      <c r="A32" s="29">
        <v>29</v>
      </c>
      <c r="B32" s="30" t="s">
        <v>39</v>
      </c>
      <c r="C32" s="30" t="s">
        <v>106</v>
      </c>
      <c r="D32" s="30" t="s">
        <v>107</v>
      </c>
      <c r="E32" s="30" t="s">
        <v>1430</v>
      </c>
      <c r="F32" s="30" t="s">
        <v>1492</v>
      </c>
      <c r="G32" s="30" t="s">
        <v>1493</v>
      </c>
      <c r="H32" s="30">
        <v>3469460025</v>
      </c>
      <c r="I32" s="30">
        <v>300</v>
      </c>
      <c r="J32" s="30" t="s">
        <v>1433</v>
      </c>
      <c r="K32" s="30" t="s">
        <v>1433</v>
      </c>
      <c r="L32" s="30" t="s">
        <v>1433</v>
      </c>
      <c r="M32" s="39">
        <v>2</v>
      </c>
      <c r="N32" s="36"/>
      <c r="O32" s="36" t="s">
        <v>67</v>
      </c>
      <c r="P32" s="165"/>
    </row>
    <row r="33" spans="1:16" ht="60" customHeight="1" x14ac:dyDescent="0.25">
      <c r="A33" s="29">
        <v>30</v>
      </c>
      <c r="B33" s="30" t="s">
        <v>39</v>
      </c>
      <c r="C33" s="30" t="s">
        <v>106</v>
      </c>
      <c r="D33" s="30" t="s">
        <v>107</v>
      </c>
      <c r="E33" s="30" t="s">
        <v>107</v>
      </c>
      <c r="F33" s="30" t="s">
        <v>1494</v>
      </c>
      <c r="G33" s="30" t="s">
        <v>1495</v>
      </c>
      <c r="H33" s="30">
        <v>3452711767</v>
      </c>
      <c r="I33" s="30" t="s">
        <v>1433</v>
      </c>
      <c r="J33" s="30">
        <v>280</v>
      </c>
      <c r="K33" s="30" t="s">
        <v>1433</v>
      </c>
      <c r="L33" s="30">
        <v>100</v>
      </c>
      <c r="M33" s="39">
        <v>2.52</v>
      </c>
      <c r="N33" s="36"/>
      <c r="O33" s="36" t="s">
        <v>67</v>
      </c>
      <c r="P33" s="165"/>
    </row>
    <row r="34" spans="1:16" ht="60" customHeight="1" x14ac:dyDescent="0.25">
      <c r="A34" s="29">
        <v>31</v>
      </c>
      <c r="B34" s="30" t="s">
        <v>39</v>
      </c>
      <c r="C34" s="30" t="s">
        <v>106</v>
      </c>
      <c r="D34" s="30" t="s">
        <v>107</v>
      </c>
      <c r="E34" s="30" t="s">
        <v>1436</v>
      </c>
      <c r="F34" s="30" t="s">
        <v>84</v>
      </c>
      <c r="G34" s="30" t="s">
        <v>1496</v>
      </c>
      <c r="H34" s="30">
        <v>3432570170</v>
      </c>
      <c r="I34" s="30">
        <v>170</v>
      </c>
      <c r="J34" s="30" t="s">
        <v>1433</v>
      </c>
      <c r="K34" s="30" t="s">
        <v>1433</v>
      </c>
      <c r="L34" s="30" t="s">
        <v>1433</v>
      </c>
      <c r="M34" s="39">
        <v>1.1299999999999999</v>
      </c>
      <c r="N34" s="36"/>
      <c r="O34" s="36" t="s">
        <v>67</v>
      </c>
      <c r="P34" s="165"/>
    </row>
    <row r="35" spans="1:16" ht="60" customHeight="1" x14ac:dyDescent="0.25">
      <c r="A35" s="29">
        <v>32</v>
      </c>
      <c r="B35" s="30" t="s">
        <v>39</v>
      </c>
      <c r="C35" s="30" t="s">
        <v>106</v>
      </c>
      <c r="D35" s="30" t="s">
        <v>107</v>
      </c>
      <c r="E35" s="30" t="s">
        <v>1497</v>
      </c>
      <c r="F35" s="30" t="s">
        <v>1498</v>
      </c>
      <c r="G35" s="30" t="s">
        <v>1499</v>
      </c>
      <c r="H35" s="30">
        <v>3483219944</v>
      </c>
      <c r="I35" s="30" t="s">
        <v>1433</v>
      </c>
      <c r="J35" s="30">
        <v>140</v>
      </c>
      <c r="K35" s="30" t="s">
        <v>1433</v>
      </c>
      <c r="L35" s="30" t="s">
        <v>1433</v>
      </c>
      <c r="M35" s="39">
        <v>0.93</v>
      </c>
      <c r="N35" s="36"/>
      <c r="O35" s="36" t="s">
        <v>67</v>
      </c>
      <c r="P35" s="165"/>
    </row>
  </sheetData>
  <mergeCells count="15">
    <mergeCell ref="D1:H1"/>
    <mergeCell ref="A1:C1"/>
    <mergeCell ref="G2:G3"/>
    <mergeCell ref="H2:H3"/>
    <mergeCell ref="I2:M2"/>
    <mergeCell ref="P4:P35"/>
    <mergeCell ref="N2:N3"/>
    <mergeCell ref="O2:O3"/>
    <mergeCell ref="P2:P3"/>
    <mergeCell ref="A2:A3"/>
    <mergeCell ref="B2:B3"/>
    <mergeCell ref="C2:C3"/>
    <mergeCell ref="D2:D3"/>
    <mergeCell ref="E2:E3"/>
    <mergeCell ref="F2:F3"/>
  </mergeCells>
  <conditionalFormatting sqref="G20:G35">
    <cfRule type="duplicateValues" dxfId="5" priority="1"/>
    <cfRule type="duplicateValues" dxfId="4" priority="2"/>
  </conditionalFormatting>
  <conditionalFormatting sqref="G2:G19">
    <cfRule type="duplicateValues" dxfId="3" priority="4"/>
  </conditionalFormatting>
  <conditionalFormatting sqref="G2:G19">
    <cfRule type="duplicateValues" dxfId="2" priority="5"/>
    <cfRule type="duplicateValues" dxfId="1" priority="6"/>
  </conditionalFormatting>
  <conditionalFormatting sqref="G20:G35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Irrigation Schemes 2020-21</vt:lpstr>
      <vt:lpstr>Irrigation Schemes 2021-22</vt:lpstr>
      <vt:lpstr>Irrigation Schemes 2022-23</vt:lpstr>
      <vt:lpstr>Irrigation Schemes 2023-24</vt:lpstr>
      <vt:lpstr>Irrigation Schemes 2024-25</vt:lpstr>
      <vt:lpstr>SUMMARY</vt:lpstr>
      <vt:lpstr>Agri Extension 2020-2021</vt:lpstr>
      <vt:lpstr>Agri Extension 2021-2022</vt:lpstr>
      <vt:lpstr>Agri Extension 2022-2023</vt:lpstr>
      <vt:lpstr>SUMMARY.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Un-Named</cp:lastModifiedBy>
  <dcterms:created xsi:type="dcterms:W3CDTF">2024-08-16T02:42:40Z</dcterms:created>
  <dcterms:modified xsi:type="dcterms:W3CDTF">2025-03-14T06:27:14Z</dcterms:modified>
</cp:coreProperties>
</file>